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ve\Documents\FD Golf\"/>
    </mc:Choice>
  </mc:AlternateContent>
  <xr:revisionPtr revIDLastSave="0" documentId="13_ncr:1_{27B7E6A7-811B-44DA-B720-5E4AB52636B2}" xr6:coauthVersionLast="47" xr6:coauthVersionMax="47" xr10:uidLastSave="{00000000-0000-0000-0000-000000000000}"/>
  <bookViews>
    <workbookView xWindow="-110" yWindow="-110" windowWidth="19420" windowHeight="10300" tabRatio="832" autoFilterDateGrouping="0" xr2:uid="{00000000-000D-0000-FFFF-FFFF00000000}"/>
  </bookViews>
  <sheets>
    <sheet name="2025 Playoffs" sheetId="155" r:id="rId1"/>
    <sheet name="SCHEDULE 2025" sheetId="137" r:id="rId2"/>
    <sheet name="8-20 Scores" sheetId="200" r:id="rId3"/>
    <sheet name="HANDICAPS" sheetId="180" r:id="rId4"/>
    <sheet name="HANDICAPS 2024" sheetId="96" state="hidden" r:id="rId5"/>
    <sheet name="Cover Sheet" sheetId="8" state="hidden" r:id="rId6"/>
    <sheet name="SUBS" sheetId="97" r:id="rId7"/>
    <sheet name="Team Rank &amp; Flag Prize" sheetId="117" r:id="rId8"/>
    <sheet name="Score form" sheetId="142" state="hidden" r:id="rId9"/>
    <sheet name="SUBS (2024)" sheetId="183" state="hidden" r:id="rId10"/>
    <sheet name="EST HDCP" sheetId="167" state="hidden" r:id="rId11"/>
    <sheet name="ScoreSheet" sheetId="181" state="hidden" r:id="rId12"/>
    <sheet name="Sheet1" sheetId="182" r:id="rId13"/>
  </sheets>
  <definedNames>
    <definedName name="_xlnm.Print_Area" localSheetId="0">'2025 Playoffs'!$A$1:$K$34</definedName>
    <definedName name="_xlnm.Print_Area" localSheetId="2">'8-20 Scores'!$A$1:$I$319</definedName>
    <definedName name="_xlnm.Print_Area" localSheetId="5">'Cover Sheet'!$A$1:$A$11</definedName>
    <definedName name="_xlnm.Print_Area" localSheetId="3">HANDICAPS!$A$1:$O$120</definedName>
    <definedName name="_xlnm.Print_Area" localSheetId="4">'HANDICAPS 2024'!$A$1:$O$117</definedName>
    <definedName name="_xlnm.Print_Area" localSheetId="1">'SCHEDULE 2025'!$A$1:$I$22</definedName>
    <definedName name="_xlnm.Print_Area" localSheetId="8">'Score form'!$A$1:$I$319</definedName>
    <definedName name="_xlnm.Print_Area" localSheetId="11">ScoreSheet!$A$1:$I$43</definedName>
    <definedName name="_xlnm.Print_Area" localSheetId="6">SUBS!$A$1:$M$18</definedName>
    <definedName name="_xlnm.Print_Area" localSheetId="9">'SUBS (2024)'!$A$1:$L$124</definedName>
    <definedName name="_xlnm.Print_Area" localSheetId="7">'Team Rank &amp; Flag Prize'!$BB$3:$BG$21</definedName>
    <definedName name="_xlnm.Print_Titles" localSheetId="3">HANDICAPS!$1:$2</definedName>
    <definedName name="_xlnm.Print_Titles" localSheetId="4">'HANDICAPS 2024'!$1:$2</definedName>
    <definedName name="_xlnm.Print_Titles" localSheetId="6">SUBS!$2:$2</definedName>
    <definedName name="_xlnm.Print_Titles" localSheetId="9">'SUBS (2024)'!$1:$1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8" i="200" l="1"/>
  <c r="A318" i="200"/>
  <c r="G317" i="200"/>
  <c r="A317" i="200"/>
  <c r="H315" i="200"/>
  <c r="E315" i="200"/>
  <c r="G311" i="200"/>
  <c r="A311" i="200"/>
  <c r="G308" i="200"/>
  <c r="A308" i="200"/>
  <c r="G304" i="200"/>
  <c r="B315" i="200" s="1"/>
  <c r="A304" i="200"/>
  <c r="A315" i="200" s="1"/>
  <c r="G301" i="200"/>
  <c r="B314" i="200" s="1"/>
  <c r="A301" i="200"/>
  <c r="E314" i="200" s="1"/>
  <c r="H296" i="200"/>
  <c r="H318" i="200" s="1"/>
  <c r="E296" i="200"/>
  <c r="H317" i="200" s="1"/>
  <c r="A296" i="200"/>
  <c r="H295" i="200"/>
  <c r="E295" i="200"/>
  <c r="A295" i="200"/>
  <c r="G292" i="200"/>
  <c r="A292" i="200"/>
  <c r="G289" i="200"/>
  <c r="A289" i="200"/>
  <c r="G285" i="200"/>
  <c r="B296" i="200" s="1"/>
  <c r="G282" i="200"/>
  <c r="B295" i="200" s="1"/>
  <c r="B281" i="200"/>
  <c r="G278" i="200"/>
  <c r="A278" i="200"/>
  <c r="H277" i="200"/>
  <c r="G277" i="200"/>
  <c r="A277" i="200"/>
  <c r="H275" i="200"/>
  <c r="E275" i="200"/>
  <c r="G271" i="200"/>
  <c r="A271" i="200"/>
  <c r="G268" i="200"/>
  <c r="A268" i="200"/>
  <c r="G264" i="200"/>
  <c r="B275" i="200" s="1"/>
  <c r="A264" i="200"/>
  <c r="A275" i="200" s="1"/>
  <c r="G261" i="200"/>
  <c r="B274" i="200" s="1"/>
  <c r="A261" i="200"/>
  <c r="E274" i="200" s="1"/>
  <c r="H256" i="200"/>
  <c r="H278" i="200" s="1"/>
  <c r="E256" i="200"/>
  <c r="A256" i="200"/>
  <c r="H255" i="200"/>
  <c r="E255" i="200"/>
  <c r="B255" i="200"/>
  <c r="B277" i="200" s="1"/>
  <c r="A255" i="200"/>
  <c r="G252" i="200"/>
  <c r="B256" i="200" s="1"/>
  <c r="A252" i="200"/>
  <c r="G249" i="200"/>
  <c r="A249" i="200"/>
  <c r="G245" i="200"/>
  <c r="G242" i="200"/>
  <c r="B241" i="200"/>
  <c r="G238" i="200"/>
  <c r="A238" i="200"/>
  <c r="G237" i="200"/>
  <c r="A237" i="200"/>
  <c r="H235" i="200"/>
  <c r="E235" i="200"/>
  <c r="H237" i="200" s="1"/>
  <c r="A235" i="200"/>
  <c r="H234" i="200"/>
  <c r="E234" i="200"/>
  <c r="B234" i="200"/>
  <c r="A234" i="200"/>
  <c r="G231" i="200"/>
  <c r="B235" i="200" s="1"/>
  <c r="A231" i="200"/>
  <c r="G228" i="200"/>
  <c r="A228" i="200"/>
  <c r="G224" i="200"/>
  <c r="A224" i="200"/>
  <c r="G221" i="200"/>
  <c r="A221" i="200"/>
  <c r="H216" i="200"/>
  <c r="H238" i="200" s="1"/>
  <c r="E216" i="200"/>
  <c r="A216" i="200"/>
  <c r="H215" i="200"/>
  <c r="E215" i="200"/>
  <c r="A215" i="200"/>
  <c r="G212" i="200"/>
  <c r="A212" i="200"/>
  <c r="G209" i="200"/>
  <c r="A209" i="200"/>
  <c r="G205" i="200"/>
  <c r="B216" i="200" s="1"/>
  <c r="G202" i="200"/>
  <c r="B215" i="200" s="1"/>
  <c r="B237" i="200" s="1"/>
  <c r="B201" i="200"/>
  <c r="G198" i="200"/>
  <c r="A198" i="200"/>
  <c r="G197" i="200"/>
  <c r="A197" i="200"/>
  <c r="H195" i="200"/>
  <c r="E195" i="200"/>
  <c r="G191" i="200"/>
  <c r="A191" i="200"/>
  <c r="G188" i="200"/>
  <c r="A188" i="200"/>
  <c r="G184" i="200"/>
  <c r="B195" i="200" s="1"/>
  <c r="A184" i="200"/>
  <c r="A195" i="200" s="1"/>
  <c r="G181" i="200"/>
  <c r="B194" i="200" s="1"/>
  <c r="A181" i="200"/>
  <c r="E194" i="200" s="1"/>
  <c r="H176" i="200"/>
  <c r="H198" i="200" s="1"/>
  <c r="E176" i="200"/>
  <c r="H197" i="200" s="1"/>
  <c r="B176" i="200"/>
  <c r="B198" i="200" s="1"/>
  <c r="A176" i="200"/>
  <c r="H175" i="200"/>
  <c r="E175" i="200"/>
  <c r="A175" i="200"/>
  <c r="G172" i="200"/>
  <c r="A172" i="200"/>
  <c r="G169" i="200"/>
  <c r="A169" i="200"/>
  <c r="G165" i="200"/>
  <c r="G162" i="200"/>
  <c r="B175" i="200" s="1"/>
  <c r="B197" i="200" s="1"/>
  <c r="B161" i="200"/>
  <c r="G158" i="200"/>
  <c r="A158" i="200"/>
  <c r="G157" i="200"/>
  <c r="A157" i="200"/>
  <c r="H155" i="200"/>
  <c r="E155" i="200"/>
  <c r="H157" i="200" s="1"/>
  <c r="B155" i="200"/>
  <c r="A155" i="200"/>
  <c r="G151" i="200"/>
  <c r="A151" i="200"/>
  <c r="G148" i="200"/>
  <c r="A148" i="200"/>
  <c r="G144" i="200"/>
  <c r="A144" i="200"/>
  <c r="H154" i="200" s="1"/>
  <c r="G141" i="200"/>
  <c r="B154" i="200" s="1"/>
  <c r="A141" i="200"/>
  <c r="E154" i="200" s="1"/>
  <c r="H136" i="200"/>
  <c r="H158" i="200" s="1"/>
  <c r="E136" i="200"/>
  <c r="A136" i="200"/>
  <c r="H135" i="200"/>
  <c r="E135" i="200"/>
  <c r="A135" i="200"/>
  <c r="G132" i="200"/>
  <c r="B136" i="200" s="1"/>
  <c r="B158" i="200" s="1"/>
  <c r="A132" i="200"/>
  <c r="G129" i="200"/>
  <c r="B135" i="200" s="1"/>
  <c r="B157" i="200" s="1"/>
  <c r="A129" i="200"/>
  <c r="G125" i="200"/>
  <c r="G122" i="200"/>
  <c r="B121" i="200"/>
  <c r="G118" i="200"/>
  <c r="A118" i="200"/>
  <c r="G117" i="200"/>
  <c r="A117" i="200"/>
  <c r="H115" i="200"/>
  <c r="E115" i="200"/>
  <c r="A115" i="200"/>
  <c r="H114" i="200"/>
  <c r="E114" i="200"/>
  <c r="A114" i="200"/>
  <c r="G111" i="200"/>
  <c r="A111" i="200"/>
  <c r="G108" i="200"/>
  <c r="B114" i="200" s="1"/>
  <c r="A108" i="200"/>
  <c r="G104" i="200"/>
  <c r="B115" i="200" s="1"/>
  <c r="A104" i="200"/>
  <c r="G101" i="200"/>
  <c r="A101" i="200"/>
  <c r="H96" i="200"/>
  <c r="H118" i="200" s="1"/>
  <c r="E96" i="200"/>
  <c r="H117" i="200" s="1"/>
  <c r="A96" i="200"/>
  <c r="H95" i="200"/>
  <c r="E95" i="200"/>
  <c r="A95" i="200"/>
  <c r="G92" i="200"/>
  <c r="A92" i="200"/>
  <c r="G89" i="200"/>
  <c r="A89" i="200"/>
  <c r="G85" i="200"/>
  <c r="B96" i="200" s="1"/>
  <c r="G82" i="200"/>
  <c r="B95" i="200" s="1"/>
  <c r="B81" i="200"/>
  <c r="H78" i="200"/>
  <c r="G78" i="200"/>
  <c r="A78" i="200"/>
  <c r="H77" i="200"/>
  <c r="G77" i="200"/>
  <c r="A77" i="200"/>
  <c r="H75" i="200"/>
  <c r="E75" i="200"/>
  <c r="G71" i="200"/>
  <c r="A71" i="200"/>
  <c r="G68" i="200"/>
  <c r="A68" i="200"/>
  <c r="G64" i="200"/>
  <c r="B75" i="200" s="1"/>
  <c r="A64" i="200"/>
  <c r="A75" i="200" s="1"/>
  <c r="G61" i="200"/>
  <c r="B74" i="200" s="1"/>
  <c r="A61" i="200"/>
  <c r="A74" i="200" s="1"/>
  <c r="H56" i="200"/>
  <c r="E56" i="200"/>
  <c r="B56" i="200"/>
  <c r="A56" i="200"/>
  <c r="H55" i="200"/>
  <c r="E55" i="200"/>
  <c r="A55" i="200"/>
  <c r="G52" i="200"/>
  <c r="A52" i="200"/>
  <c r="G49" i="200"/>
  <c r="A49" i="200"/>
  <c r="G45" i="200"/>
  <c r="G42" i="200"/>
  <c r="B55" i="200" s="1"/>
  <c r="B41" i="200"/>
  <c r="G38" i="200"/>
  <c r="A38" i="200"/>
  <c r="G37" i="200"/>
  <c r="A37" i="200"/>
  <c r="H35" i="200"/>
  <c r="E35" i="200"/>
  <c r="H37" i="200" s="1"/>
  <c r="A35" i="200"/>
  <c r="H34" i="200"/>
  <c r="E34" i="200"/>
  <c r="G31" i="200"/>
  <c r="B35" i="200" s="1"/>
  <c r="A31" i="200"/>
  <c r="G28" i="200"/>
  <c r="A28" i="200"/>
  <c r="G24" i="200"/>
  <c r="A24" i="200"/>
  <c r="G21" i="200"/>
  <c r="A21" i="200"/>
  <c r="A34" i="200" s="1"/>
  <c r="H16" i="200"/>
  <c r="E16" i="200"/>
  <c r="A16" i="200"/>
  <c r="H15" i="200"/>
  <c r="E15" i="200"/>
  <c r="A15" i="200"/>
  <c r="G12" i="200"/>
  <c r="A12" i="200"/>
  <c r="G9" i="200"/>
  <c r="A9" i="200"/>
  <c r="G5" i="200"/>
  <c r="G2" i="200"/>
  <c r="P6" i="97"/>
  <c r="O6" i="97"/>
  <c r="N6" i="97"/>
  <c r="R6" i="97" s="1"/>
  <c r="B34" i="200" l="1"/>
  <c r="H38" i="200"/>
  <c r="B16" i="200"/>
  <c r="B38" i="200" s="1"/>
  <c r="B15" i="200"/>
  <c r="B238" i="200"/>
  <c r="B117" i="200"/>
  <c r="B118" i="200"/>
  <c r="B78" i="200"/>
  <c r="B77" i="200"/>
  <c r="B278" i="200"/>
  <c r="B317" i="200"/>
  <c r="B318" i="200"/>
  <c r="H194" i="200"/>
  <c r="E74" i="200"/>
  <c r="H74" i="200"/>
  <c r="A274" i="200"/>
  <c r="A194" i="200"/>
  <c r="A314" i="200"/>
  <c r="H314" i="200"/>
  <c r="A154" i="200"/>
  <c r="H274" i="200"/>
  <c r="B37" i="200" l="1"/>
  <c r="P16" i="97" l="1"/>
  <c r="O16" i="97"/>
  <c r="N16" i="97"/>
  <c r="E4" i="117"/>
  <c r="H4" i="117" s="1"/>
  <c r="K4" i="117" s="1"/>
  <c r="N4" i="117" s="1"/>
  <c r="Q4" i="117" s="1"/>
  <c r="T4" i="117" s="1"/>
  <c r="W4" i="117" s="1"/>
  <c r="Z4" i="117" s="1"/>
  <c r="AC4" i="117" s="1"/>
  <c r="AF4" i="117" s="1"/>
  <c r="AI4" i="117" s="1"/>
  <c r="AL4" i="117" s="1"/>
  <c r="AO4" i="117" s="1"/>
  <c r="AR4" i="117" s="1"/>
  <c r="AU4" i="117" s="1"/>
  <c r="C22" i="117"/>
  <c r="AY11" i="117"/>
  <c r="R48" i="96"/>
  <c r="Q48" i="96"/>
  <c r="P48" i="96"/>
  <c r="R47" i="96"/>
  <c r="Q47" i="96"/>
  <c r="P47" i="96"/>
  <c r="R46" i="96"/>
  <c r="Q46" i="96"/>
  <c r="P46" i="96"/>
  <c r="R45" i="96"/>
  <c r="Q45" i="96"/>
  <c r="P45" i="96"/>
  <c r="AY6" i="117"/>
  <c r="AY7" i="117"/>
  <c r="AY8" i="117"/>
  <c r="AY9" i="117"/>
  <c r="AY10" i="117"/>
  <c r="AY12" i="117"/>
  <c r="AY13" i="117"/>
  <c r="AY14" i="117"/>
  <c r="AY15" i="117"/>
  <c r="AY16" i="117"/>
  <c r="AY17" i="117"/>
  <c r="AY18" i="117"/>
  <c r="AY19" i="117"/>
  <c r="AY20" i="117"/>
  <c r="AY21" i="117"/>
  <c r="R72" i="96"/>
  <c r="Q72" i="96"/>
  <c r="P72" i="96"/>
  <c r="S72" i="96" s="1"/>
  <c r="T72" i="96" s="1"/>
  <c r="R71" i="96"/>
  <c r="Q71" i="96"/>
  <c r="P71" i="96"/>
  <c r="R70" i="96"/>
  <c r="Q70" i="96"/>
  <c r="P70" i="96"/>
  <c r="R69" i="96"/>
  <c r="Q69" i="96"/>
  <c r="P69" i="96"/>
  <c r="R23" i="96"/>
  <c r="Q23" i="96"/>
  <c r="P23" i="96"/>
  <c r="R22" i="96"/>
  <c r="Q22" i="96"/>
  <c r="P22" i="96"/>
  <c r="R21" i="96"/>
  <c r="Q21" i="96"/>
  <c r="P21" i="96"/>
  <c r="R20" i="96"/>
  <c r="Q20" i="96"/>
  <c r="P20" i="96"/>
  <c r="R107" i="96"/>
  <c r="Q107" i="96"/>
  <c r="P107" i="96"/>
  <c r="R51" i="96"/>
  <c r="Q51" i="96"/>
  <c r="P51" i="96"/>
  <c r="R53" i="96"/>
  <c r="Q53" i="96"/>
  <c r="P53" i="96"/>
  <c r="R73" i="96"/>
  <c r="Q73" i="96"/>
  <c r="P73" i="96"/>
  <c r="R111" i="96"/>
  <c r="Q111" i="96"/>
  <c r="P111" i="96"/>
  <c r="R55" i="96"/>
  <c r="Q55" i="96"/>
  <c r="P55" i="96"/>
  <c r="R109" i="96"/>
  <c r="Q109" i="96"/>
  <c r="P109" i="96"/>
  <c r="R110" i="96"/>
  <c r="Q110" i="96"/>
  <c r="P110" i="96"/>
  <c r="R25" i="96"/>
  <c r="Q25" i="96"/>
  <c r="P25" i="96"/>
  <c r="R24" i="96"/>
  <c r="Q24" i="96"/>
  <c r="P24" i="96"/>
  <c r="R68" i="96"/>
  <c r="Q68" i="96"/>
  <c r="P68" i="96"/>
  <c r="R50" i="96"/>
  <c r="Q50" i="96"/>
  <c r="P50" i="96"/>
  <c r="R114" i="96"/>
  <c r="Q114" i="96"/>
  <c r="P114" i="96"/>
  <c r="R116" i="96"/>
  <c r="Q116" i="96"/>
  <c r="P116" i="96"/>
  <c r="R113" i="96"/>
  <c r="Q113" i="96"/>
  <c r="P113" i="96"/>
  <c r="R32" i="96"/>
  <c r="Q32" i="96"/>
  <c r="P32" i="96"/>
  <c r="R112" i="96"/>
  <c r="Q112" i="96"/>
  <c r="P112" i="96"/>
  <c r="R30" i="96"/>
  <c r="Q30" i="96"/>
  <c r="P30" i="96"/>
  <c r="R61" i="96"/>
  <c r="Q61" i="96"/>
  <c r="P61" i="96"/>
  <c r="R57" i="96"/>
  <c r="Q57" i="96"/>
  <c r="P57" i="96"/>
  <c r="R63" i="96"/>
  <c r="Q63" i="96"/>
  <c r="P63" i="96"/>
  <c r="R66" i="96"/>
  <c r="Q66" i="96"/>
  <c r="P66" i="96"/>
  <c r="R65" i="96"/>
  <c r="Q65" i="96"/>
  <c r="P65" i="96"/>
  <c r="R27" i="96"/>
  <c r="Q27" i="96"/>
  <c r="P27" i="96"/>
  <c r="R28" i="96"/>
  <c r="Q28" i="96"/>
  <c r="P28" i="96"/>
  <c r="R60" i="96"/>
  <c r="Q60" i="96"/>
  <c r="P60" i="96"/>
  <c r="R58" i="96"/>
  <c r="Q58" i="96"/>
  <c r="P58" i="96"/>
  <c r="R36" i="96"/>
  <c r="Q36" i="96"/>
  <c r="P36" i="96"/>
  <c r="R88" i="96"/>
  <c r="Q88" i="96"/>
  <c r="P88" i="96"/>
  <c r="R105" i="96"/>
  <c r="Q105" i="96"/>
  <c r="P105" i="96"/>
  <c r="R41" i="96"/>
  <c r="Q41" i="96"/>
  <c r="P41" i="96"/>
  <c r="R106" i="96"/>
  <c r="Q106" i="96"/>
  <c r="P106" i="96"/>
  <c r="R108" i="96"/>
  <c r="Q108" i="96"/>
  <c r="P108" i="96"/>
  <c r="R74" i="96"/>
  <c r="Q74" i="96"/>
  <c r="P74" i="96"/>
  <c r="R15" i="96"/>
  <c r="Q15" i="96"/>
  <c r="P15" i="96"/>
  <c r="R99" i="96"/>
  <c r="Q99" i="96"/>
  <c r="P99" i="96"/>
  <c r="R84" i="96"/>
  <c r="Q84" i="96"/>
  <c r="P84" i="96"/>
  <c r="R95" i="96"/>
  <c r="Q95" i="96"/>
  <c r="P95" i="96"/>
  <c r="R81" i="96"/>
  <c r="Q81" i="96"/>
  <c r="P81" i="96"/>
  <c r="R87" i="96"/>
  <c r="Q87" i="96"/>
  <c r="P87" i="96"/>
  <c r="R80" i="96"/>
  <c r="Q80" i="96"/>
  <c r="P80" i="96"/>
  <c r="R26" i="96"/>
  <c r="Q26" i="96"/>
  <c r="P26" i="96"/>
  <c r="R91" i="96"/>
  <c r="Q91" i="96"/>
  <c r="P91" i="96"/>
  <c r="R16" i="96"/>
  <c r="Q16" i="96"/>
  <c r="P16" i="96"/>
  <c r="R10" i="96"/>
  <c r="Q10" i="96"/>
  <c r="P10" i="96"/>
  <c r="R19" i="96"/>
  <c r="Q19" i="96"/>
  <c r="P19" i="96"/>
  <c r="R100" i="96"/>
  <c r="Q100" i="96"/>
  <c r="P100" i="96"/>
  <c r="R43" i="96"/>
  <c r="Q43" i="96"/>
  <c r="P43" i="96"/>
  <c r="R8" i="96"/>
  <c r="Q8" i="96"/>
  <c r="P8" i="96"/>
  <c r="R12" i="96"/>
  <c r="Q12" i="96"/>
  <c r="P12" i="96"/>
  <c r="R5" i="96"/>
  <c r="Q5" i="96"/>
  <c r="P5" i="96"/>
  <c r="R96" i="96"/>
  <c r="Q96" i="96"/>
  <c r="P96" i="96"/>
  <c r="R86" i="96"/>
  <c r="Q86" i="96"/>
  <c r="P86" i="96"/>
  <c r="R102" i="96"/>
  <c r="Q102" i="96"/>
  <c r="P102" i="96"/>
  <c r="R64" i="96"/>
  <c r="Q64" i="96"/>
  <c r="P64" i="96"/>
  <c r="R83" i="96"/>
  <c r="Q83" i="96"/>
  <c r="P83" i="96"/>
  <c r="R79" i="96"/>
  <c r="Q79" i="96"/>
  <c r="P79" i="96"/>
  <c r="R7" i="96"/>
  <c r="Q7" i="96"/>
  <c r="P7" i="96"/>
  <c r="R62" i="96"/>
  <c r="Q62" i="96"/>
  <c r="P62" i="96"/>
  <c r="R42" i="96"/>
  <c r="Q42" i="96"/>
  <c r="P42" i="96"/>
  <c r="R90" i="96"/>
  <c r="Q90" i="96"/>
  <c r="P90" i="96"/>
  <c r="R89" i="96"/>
  <c r="Q89" i="96"/>
  <c r="P89" i="96"/>
  <c r="Q16" i="97" l="1"/>
  <c r="R16" i="97" s="1"/>
  <c r="S69" i="96"/>
  <c r="T69" i="96" s="1"/>
  <c r="S70" i="96"/>
  <c r="T70" i="96" s="1"/>
  <c r="S45" i="96"/>
  <c r="T45" i="96" s="1"/>
  <c r="S23" i="96"/>
  <c r="T23" i="96" s="1"/>
  <c r="S48" i="96"/>
  <c r="T48" i="96" s="1"/>
  <c r="S47" i="96"/>
  <c r="T47" i="96" s="1"/>
  <c r="S46" i="96"/>
  <c r="T46" i="96" s="1"/>
  <c r="S22" i="96"/>
  <c r="T22" i="96" s="1"/>
  <c r="S71" i="96"/>
  <c r="T71" i="96" s="1"/>
  <c r="S20" i="96"/>
  <c r="T20" i="96" s="1"/>
  <c r="S21" i="96"/>
  <c r="T21" i="96" s="1"/>
  <c r="S73" i="96"/>
  <c r="T73" i="96" s="1"/>
  <c r="S107" i="96"/>
  <c r="T107" i="96" s="1"/>
  <c r="S57" i="96"/>
  <c r="T57" i="96" s="1"/>
  <c r="S51" i="96"/>
  <c r="T51" i="96" s="1"/>
  <c r="S116" i="96"/>
  <c r="T116" i="96" s="1"/>
  <c r="S24" i="96"/>
  <c r="T24" i="96" s="1"/>
  <c r="S65" i="96"/>
  <c r="T65" i="96" s="1"/>
  <c r="S109" i="96"/>
  <c r="T109" i="96" s="1"/>
  <c r="S25" i="96"/>
  <c r="T25" i="96" s="1"/>
  <c r="S110" i="96"/>
  <c r="T110" i="96" s="1"/>
  <c r="S55" i="96"/>
  <c r="T55" i="96" s="1"/>
  <c r="S111" i="96"/>
  <c r="T111" i="96" s="1"/>
  <c r="S53" i="96"/>
  <c r="T53" i="96" s="1"/>
  <c r="S30" i="96"/>
  <c r="T30" i="96" s="1"/>
  <c r="S27" i="96"/>
  <c r="T27" i="96" s="1"/>
  <c r="S58" i="96"/>
  <c r="T58" i="96" s="1"/>
  <c r="S113" i="96"/>
  <c r="T113" i="96" s="1"/>
  <c r="S66" i="96"/>
  <c r="T66" i="96" s="1"/>
  <c r="S61" i="96"/>
  <c r="T61" i="96" s="1"/>
  <c r="S68" i="96"/>
  <c r="T68" i="96" s="1"/>
  <c r="S60" i="96"/>
  <c r="T60" i="96" s="1"/>
  <c r="S28" i="96"/>
  <c r="T28" i="96" s="1"/>
  <c r="S63" i="96"/>
  <c r="T63" i="96" s="1"/>
  <c r="S112" i="96"/>
  <c r="T112" i="96" s="1"/>
  <c r="S32" i="96"/>
  <c r="T32" i="96" s="1"/>
  <c r="S114" i="96"/>
  <c r="T114" i="96" s="1"/>
  <c r="S50" i="96"/>
  <c r="T50" i="96" s="1"/>
  <c r="S36" i="96"/>
  <c r="T36" i="96" s="1"/>
  <c r="S43" i="96"/>
  <c r="T43" i="96" s="1"/>
  <c r="S95" i="96"/>
  <c r="T95" i="96" s="1"/>
  <c r="S15" i="96"/>
  <c r="T15" i="96" s="1"/>
  <c r="S83" i="96"/>
  <c r="T83" i="96" s="1"/>
  <c r="S86" i="96"/>
  <c r="T86" i="96" s="1"/>
  <c r="S8" i="96"/>
  <c r="T8" i="96" s="1"/>
  <c r="S84" i="96"/>
  <c r="T84" i="96" s="1"/>
  <c r="S41" i="96"/>
  <c r="T41" i="96" s="1"/>
  <c r="S102" i="96"/>
  <c r="T102" i="96" s="1"/>
  <c r="S90" i="96"/>
  <c r="T90" i="96" s="1"/>
  <c r="S62" i="96"/>
  <c r="T62" i="96" s="1"/>
  <c r="S88" i="96"/>
  <c r="T88" i="96" s="1"/>
  <c r="S7" i="96"/>
  <c r="T7" i="96" s="1"/>
  <c r="S80" i="96"/>
  <c r="T80" i="96" s="1"/>
  <c r="S96" i="96"/>
  <c r="T96" i="96" s="1"/>
  <c r="S100" i="96"/>
  <c r="T100" i="96" s="1"/>
  <c r="S19" i="96"/>
  <c r="T19" i="96" s="1"/>
  <c r="S16" i="96"/>
  <c r="T16" i="96" s="1"/>
  <c r="S74" i="96"/>
  <c r="T74" i="96" s="1"/>
  <c r="S108" i="96"/>
  <c r="T108" i="96" s="1"/>
  <c r="S106" i="96"/>
  <c r="T106" i="96" s="1"/>
  <c r="S79" i="96"/>
  <c r="T79" i="96" s="1"/>
  <c r="S12" i="96"/>
  <c r="T12" i="96" s="1"/>
  <c r="S10" i="96"/>
  <c r="T10" i="96" s="1"/>
  <c r="S26" i="96"/>
  <c r="T26" i="96" s="1"/>
  <c r="S81" i="96"/>
  <c r="T81" i="96" s="1"/>
  <c r="S42" i="96"/>
  <c r="T42" i="96" s="1"/>
  <c r="S64" i="96"/>
  <c r="T64" i="96" s="1"/>
  <c r="S5" i="96"/>
  <c r="T5" i="96" s="1"/>
  <c r="S91" i="96"/>
  <c r="T91" i="96" s="1"/>
  <c r="S87" i="96"/>
  <c r="T87" i="96" s="1"/>
  <c r="S99" i="96"/>
  <c r="T99" i="96" s="1"/>
  <c r="S105" i="96"/>
  <c r="T105" i="96" s="1"/>
  <c r="S89" i="96"/>
  <c r="T89" i="96" s="1"/>
  <c r="P33" i="96"/>
  <c r="R33" i="96"/>
  <c r="Q33" i="96"/>
  <c r="R115" i="96"/>
  <c r="Q115" i="96"/>
  <c r="P115" i="96"/>
  <c r="R93" i="96"/>
  <c r="Q93" i="96"/>
  <c r="P93" i="96"/>
  <c r="R17" i="96"/>
  <c r="Q17" i="96"/>
  <c r="P17" i="96"/>
  <c r="R104" i="96"/>
  <c r="Q104" i="96"/>
  <c r="P104" i="96"/>
  <c r="R9" i="96"/>
  <c r="Q9" i="96"/>
  <c r="P9" i="96"/>
  <c r="R44" i="96"/>
  <c r="Q44" i="96"/>
  <c r="P44" i="96"/>
  <c r="R59" i="96"/>
  <c r="Q59" i="96"/>
  <c r="P59" i="96"/>
  <c r="R3" i="96"/>
  <c r="Q3" i="96"/>
  <c r="P3" i="96"/>
  <c r="R75" i="96"/>
  <c r="Q75" i="96"/>
  <c r="P75" i="96"/>
  <c r="R85" i="96"/>
  <c r="Q85" i="96"/>
  <c r="P85" i="96"/>
  <c r="R98" i="96"/>
  <c r="Q98" i="96"/>
  <c r="P98" i="96"/>
  <c r="AS22" i="117"/>
  <c r="R35" i="96"/>
  <c r="Q35" i="96"/>
  <c r="P35" i="96"/>
  <c r="S35" i="96" s="1"/>
  <c r="R37" i="96"/>
  <c r="Q37" i="96"/>
  <c r="P37" i="96"/>
  <c r="R67" i="96"/>
  <c r="Q67" i="96"/>
  <c r="P67" i="96"/>
  <c r="R103" i="96"/>
  <c r="Q103" i="96"/>
  <c r="P103" i="96"/>
  <c r="T103" i="96" s="1"/>
  <c r="R77" i="96"/>
  <c r="Q77" i="96"/>
  <c r="P77" i="96"/>
  <c r="T77" i="96" s="1"/>
  <c r="R49" i="96"/>
  <c r="Q49" i="96"/>
  <c r="P49" i="96"/>
  <c r="T49" i="96" s="1"/>
  <c r="R97" i="96"/>
  <c r="Q97" i="96"/>
  <c r="P97" i="96"/>
  <c r="T97" i="96" s="1"/>
  <c r="R76" i="96"/>
  <c r="Q76" i="96"/>
  <c r="P76" i="96"/>
  <c r="R11" i="96"/>
  <c r="Q11" i="96"/>
  <c r="P11" i="96"/>
  <c r="R54" i="96"/>
  <c r="Q54" i="96"/>
  <c r="P54" i="96"/>
  <c r="T54" i="96" s="1"/>
  <c r="R92" i="96"/>
  <c r="Q92" i="96"/>
  <c r="P92" i="96"/>
  <c r="E39" i="167"/>
  <c r="D39" i="167"/>
  <c r="C39" i="167"/>
  <c r="G39" i="167" s="1"/>
  <c r="E38" i="167"/>
  <c r="D38" i="167"/>
  <c r="C38" i="167"/>
  <c r="G38" i="167" s="1"/>
  <c r="E37" i="167"/>
  <c r="D37" i="167"/>
  <c r="C37" i="167"/>
  <c r="G37" i="167" s="1"/>
  <c r="E36" i="167"/>
  <c r="D36" i="167"/>
  <c r="C36" i="167"/>
  <c r="E35" i="167"/>
  <c r="D35" i="167"/>
  <c r="C35" i="167"/>
  <c r="G35" i="167" s="1"/>
  <c r="E34" i="167"/>
  <c r="D34" i="167"/>
  <c r="C34" i="167"/>
  <c r="G34" i="167" s="1"/>
  <c r="F33" i="167"/>
  <c r="E33" i="167"/>
  <c r="D33" i="167"/>
  <c r="C33" i="167"/>
  <c r="G33" i="167" s="1"/>
  <c r="E32" i="167"/>
  <c r="D32" i="167"/>
  <c r="C32" i="167"/>
  <c r="E31" i="167"/>
  <c r="D31" i="167"/>
  <c r="C31" i="167"/>
  <c r="G31" i="167" s="1"/>
  <c r="E30" i="167"/>
  <c r="D30" i="167"/>
  <c r="C30" i="167"/>
  <c r="G30" i="167" s="1"/>
  <c r="E29" i="167"/>
  <c r="D29" i="167"/>
  <c r="C29" i="167"/>
  <c r="G29" i="167" s="1"/>
  <c r="E28" i="167"/>
  <c r="D28" i="167"/>
  <c r="C28" i="167"/>
  <c r="E27" i="167"/>
  <c r="D27" i="167"/>
  <c r="C27" i="167"/>
  <c r="G27" i="167" s="1"/>
  <c r="E26" i="167"/>
  <c r="D26" i="167"/>
  <c r="C26" i="167"/>
  <c r="G26" i="167" s="1"/>
  <c r="E24" i="167"/>
  <c r="D24" i="167"/>
  <c r="C24" i="167"/>
  <c r="G24" i="167" s="1"/>
  <c r="E23" i="167"/>
  <c r="D23" i="167"/>
  <c r="C23" i="167"/>
  <c r="E22" i="167"/>
  <c r="D22" i="167"/>
  <c r="C22" i="167"/>
  <c r="G22" i="167" s="1"/>
  <c r="E21" i="167"/>
  <c r="D21" i="167"/>
  <c r="C21" i="167"/>
  <c r="G21" i="167" s="1"/>
  <c r="E20" i="167"/>
  <c r="D20" i="167"/>
  <c r="C20" i="167"/>
  <c r="G20" i="167" s="1"/>
  <c r="E19" i="167"/>
  <c r="D19" i="167"/>
  <c r="C19" i="167"/>
  <c r="E18" i="167"/>
  <c r="D18" i="167"/>
  <c r="C18" i="167"/>
  <c r="G18" i="167" s="1"/>
  <c r="E17" i="167"/>
  <c r="D17" i="167"/>
  <c r="C17" i="167"/>
  <c r="G17" i="167" s="1"/>
  <c r="E16" i="167"/>
  <c r="D16" i="167"/>
  <c r="C16" i="167"/>
  <c r="G16" i="167" s="1"/>
  <c r="E15" i="167"/>
  <c r="D15" i="167"/>
  <c r="C15" i="167"/>
  <c r="E14" i="167"/>
  <c r="D14" i="167"/>
  <c r="C14" i="167"/>
  <c r="G14" i="167" s="1"/>
  <c r="E13" i="167"/>
  <c r="D13" i="167"/>
  <c r="C13" i="167"/>
  <c r="G13" i="167" s="1"/>
  <c r="E12" i="167"/>
  <c r="D12" i="167"/>
  <c r="C12" i="167"/>
  <c r="G12" i="167" s="1"/>
  <c r="E11" i="167"/>
  <c r="D11" i="167"/>
  <c r="C11" i="167"/>
  <c r="F11" i="167" s="1"/>
  <c r="E10" i="167"/>
  <c r="D10" i="167"/>
  <c r="C10" i="167"/>
  <c r="G10" i="167" s="1"/>
  <c r="E9" i="167"/>
  <c r="D9" i="167"/>
  <c r="C9" i="167"/>
  <c r="G9" i="167" s="1"/>
  <c r="E8" i="167"/>
  <c r="D8" i="167"/>
  <c r="C8" i="167"/>
  <c r="G8" i="167" s="1"/>
  <c r="E7" i="167"/>
  <c r="D7" i="167"/>
  <c r="C7" i="167"/>
  <c r="F7" i="167" s="1"/>
  <c r="E6" i="167"/>
  <c r="D6" i="167"/>
  <c r="C6" i="167"/>
  <c r="G6" i="167" s="1"/>
  <c r="E5" i="167"/>
  <c r="D5" i="167"/>
  <c r="C5" i="167"/>
  <c r="G5" i="167" s="1"/>
  <c r="E4" i="167"/>
  <c r="D4" i="167"/>
  <c r="C4" i="167"/>
  <c r="G4" i="167" s="1"/>
  <c r="E3" i="167"/>
  <c r="D3" i="167"/>
  <c r="C3" i="167"/>
  <c r="E25" i="167"/>
  <c r="D25" i="167"/>
  <c r="C25" i="167"/>
  <c r="G25" i="167" s="1"/>
  <c r="R38" i="96"/>
  <c r="Q38" i="96"/>
  <c r="P38" i="96"/>
  <c r="S38" i="96" s="1"/>
  <c r="T38" i="96" s="1"/>
  <c r="R56" i="96"/>
  <c r="Q56" i="96"/>
  <c r="P56" i="96"/>
  <c r="S56" i="96" s="1"/>
  <c r="T56" i="96" s="1"/>
  <c r="R18" i="96"/>
  <c r="Q18" i="96"/>
  <c r="P18" i="96"/>
  <c r="T18" i="96" s="1"/>
  <c r="R34" i="96"/>
  <c r="Q34" i="96"/>
  <c r="P34" i="96"/>
  <c r="T34" i="96" s="1"/>
  <c r="R29" i="96"/>
  <c r="Q29" i="96"/>
  <c r="P29" i="96"/>
  <c r="S29" i="96" s="1"/>
  <c r="R94" i="96"/>
  <c r="Q94" i="96"/>
  <c r="P94" i="96"/>
  <c r="R78" i="96"/>
  <c r="Q78" i="96"/>
  <c r="P78" i="96"/>
  <c r="T78" i="96" s="1"/>
  <c r="R6" i="96"/>
  <c r="Q6" i="96"/>
  <c r="P6" i="96"/>
  <c r="R4" i="96"/>
  <c r="Q4" i="96"/>
  <c r="P4" i="96"/>
  <c r="R52" i="96"/>
  <c r="Q52" i="96"/>
  <c r="P52" i="96"/>
  <c r="F37" i="167" l="1"/>
  <c r="F4" i="167"/>
  <c r="F21" i="167"/>
  <c r="F23" i="167"/>
  <c r="F28" i="167"/>
  <c r="F16" i="167"/>
  <c r="F20" i="167"/>
  <c r="S52" i="96"/>
  <c r="T52" i="96"/>
  <c r="S9" i="96"/>
  <c r="T9" i="96" s="1"/>
  <c r="S115" i="96"/>
  <c r="S98" i="96"/>
  <c r="T98" i="96" s="1"/>
  <c r="S104" i="96"/>
  <c r="T104" i="96" s="1"/>
  <c r="S44" i="96"/>
  <c r="T44" i="96" s="1"/>
  <c r="S33" i="96"/>
  <c r="S85" i="96"/>
  <c r="T85" i="96" s="1"/>
  <c r="S75" i="96"/>
  <c r="T75" i="96" s="1"/>
  <c r="S3" i="96"/>
  <c r="T3" i="96" s="1"/>
  <c r="S59" i="96"/>
  <c r="T59" i="96" s="1"/>
  <c r="S17" i="96"/>
  <c r="T17" i="96" s="1"/>
  <c r="T115" i="96"/>
  <c r="T33" i="96"/>
  <c r="S67" i="96"/>
  <c r="T67" i="96" s="1"/>
  <c r="S37" i="96"/>
  <c r="T37" i="96" s="1"/>
  <c r="T35" i="96"/>
  <c r="S103" i="96"/>
  <c r="S49" i="96"/>
  <c r="S76" i="96"/>
  <c r="T76" i="96" s="1"/>
  <c r="S77" i="96"/>
  <c r="S11" i="96"/>
  <c r="T11" i="96" s="1"/>
  <c r="S97" i="96"/>
  <c r="S54" i="96"/>
  <c r="F8" i="167"/>
  <c r="F15" i="167"/>
  <c r="F17" i="167"/>
  <c r="F24" i="167"/>
  <c r="F30" i="167"/>
  <c r="F32" i="167"/>
  <c r="F13" i="167"/>
  <c r="F26" i="167"/>
  <c r="F3" i="167"/>
  <c r="F12" i="167"/>
  <c r="F19" i="167"/>
  <c r="F29" i="167"/>
  <c r="F34" i="167"/>
  <c r="F36" i="167"/>
  <c r="F38" i="167"/>
  <c r="S92" i="96"/>
  <c r="T92" i="96" s="1"/>
  <c r="G23" i="167"/>
  <c r="G28" i="167"/>
  <c r="G32" i="167"/>
  <c r="G36" i="167"/>
  <c r="F5" i="167"/>
  <c r="F9" i="167"/>
  <c r="G15" i="167"/>
  <c r="G19" i="167"/>
  <c r="F6" i="167"/>
  <c r="F10" i="167"/>
  <c r="F14" i="167"/>
  <c r="F18" i="167"/>
  <c r="F22" i="167"/>
  <c r="F27" i="167"/>
  <c r="F31" i="167"/>
  <c r="F35" i="167"/>
  <c r="F39" i="167"/>
  <c r="G7" i="167"/>
  <c r="G11" i="167"/>
  <c r="F25" i="167"/>
  <c r="S93" i="96"/>
  <c r="T93" i="96" s="1"/>
  <c r="S18" i="96"/>
  <c r="S34" i="96"/>
  <c r="S94" i="96"/>
  <c r="T94" i="96" s="1"/>
  <c r="T29" i="96"/>
  <c r="S78" i="96"/>
  <c r="S6" i="96"/>
  <c r="T6" i="96" s="1"/>
  <c r="S4" i="96"/>
  <c r="R13" i="96" l="1"/>
  <c r="Q13" i="96"/>
  <c r="P13" i="96"/>
  <c r="R31" i="96"/>
  <c r="Q31" i="96"/>
  <c r="P31" i="96"/>
  <c r="D2" i="155"/>
  <c r="G2" i="155" s="1"/>
  <c r="J2" i="155" s="1"/>
  <c r="S31" i="96" l="1"/>
  <c r="T31" i="96" s="1"/>
  <c r="S13" i="96"/>
  <c r="T13" i="96" s="1"/>
  <c r="R82" i="96"/>
  <c r="Q82" i="96"/>
  <c r="P82" i="96"/>
  <c r="R39" i="96"/>
  <c r="Q39" i="96"/>
  <c r="P39" i="96"/>
  <c r="R40" i="96"/>
  <c r="Q40" i="96"/>
  <c r="P40" i="96"/>
  <c r="S39" i="96" l="1"/>
  <c r="T39" i="96" s="1"/>
  <c r="S82" i="96"/>
  <c r="T82" i="96" s="1"/>
  <c r="S40" i="96"/>
  <c r="T40" i="96" s="1"/>
  <c r="R117" i="96" l="1"/>
  <c r="Q117" i="96"/>
  <c r="P117" i="96"/>
  <c r="R101" i="96"/>
  <c r="Q101" i="96"/>
  <c r="P101" i="96"/>
  <c r="R22" i="117"/>
  <c r="S117" i="96" l="1"/>
  <c r="T117" i="96" s="1"/>
  <c r="S101" i="96"/>
  <c r="T101" i="96" s="1"/>
  <c r="G318" i="142"/>
  <c r="A318" i="142"/>
  <c r="G317" i="142"/>
  <c r="A317" i="142"/>
  <c r="H315" i="142"/>
  <c r="E315" i="142"/>
  <c r="G311" i="142"/>
  <c r="A311" i="142"/>
  <c r="G308" i="142"/>
  <c r="A308" i="142"/>
  <c r="G304" i="142"/>
  <c r="A304" i="142"/>
  <c r="A315" i="142" s="1"/>
  <c r="G301" i="142"/>
  <c r="B314" i="142" s="1"/>
  <c r="A301" i="142"/>
  <c r="E314" i="142" s="1"/>
  <c r="H296" i="142"/>
  <c r="H318" i="142" s="1"/>
  <c r="E296" i="142"/>
  <c r="A296" i="142"/>
  <c r="H295" i="142"/>
  <c r="E295" i="142"/>
  <c r="A295" i="142"/>
  <c r="G292" i="142"/>
  <c r="A292" i="142"/>
  <c r="G289" i="142"/>
  <c r="A289" i="142"/>
  <c r="G285" i="142"/>
  <c r="G282" i="142"/>
  <c r="B281" i="142"/>
  <c r="G278" i="142"/>
  <c r="A278" i="142"/>
  <c r="G277" i="142"/>
  <c r="A277" i="142"/>
  <c r="H275" i="142"/>
  <c r="E275" i="142"/>
  <c r="G271" i="142"/>
  <c r="A271" i="142"/>
  <c r="G268" i="142"/>
  <c r="A268" i="142"/>
  <c r="G264" i="142"/>
  <c r="A264" i="142"/>
  <c r="A275" i="142" s="1"/>
  <c r="G261" i="142"/>
  <c r="B274" i="142" s="1"/>
  <c r="A261" i="142"/>
  <c r="E274" i="142" s="1"/>
  <c r="H256" i="142"/>
  <c r="H278" i="142" s="1"/>
  <c r="E256" i="142"/>
  <c r="H277" i="142" s="1"/>
  <c r="A256" i="142"/>
  <c r="H255" i="142"/>
  <c r="E255" i="142"/>
  <c r="A255" i="142"/>
  <c r="G252" i="142"/>
  <c r="A252" i="142"/>
  <c r="G249" i="142"/>
  <c r="A249" i="142"/>
  <c r="G245" i="142"/>
  <c r="G242" i="142"/>
  <c r="B241" i="142"/>
  <c r="G238" i="142"/>
  <c r="A238" i="142"/>
  <c r="G237" i="142"/>
  <c r="A237" i="142"/>
  <c r="H235" i="142"/>
  <c r="E235" i="142"/>
  <c r="G231" i="142"/>
  <c r="A231" i="142"/>
  <c r="G228" i="142"/>
  <c r="A228" i="142"/>
  <c r="G224" i="142"/>
  <c r="B235" i="142" s="1"/>
  <c r="A224" i="142"/>
  <c r="A235" i="142" s="1"/>
  <c r="G221" i="142"/>
  <c r="B234" i="142" s="1"/>
  <c r="A221" i="142"/>
  <c r="A234" i="142" s="1"/>
  <c r="H216" i="142"/>
  <c r="E216" i="142"/>
  <c r="A216" i="142"/>
  <c r="H215" i="142"/>
  <c r="E215" i="142"/>
  <c r="A215" i="142"/>
  <c r="G212" i="142"/>
  <c r="A212" i="142"/>
  <c r="G209" i="142"/>
  <c r="A209" i="142"/>
  <c r="G205" i="142"/>
  <c r="B216" i="142" s="1"/>
  <c r="G202" i="142"/>
  <c r="B201" i="142"/>
  <c r="G198" i="142"/>
  <c r="A198" i="142"/>
  <c r="G197" i="142"/>
  <c r="A197" i="142"/>
  <c r="H195" i="142"/>
  <c r="E195" i="142"/>
  <c r="G191" i="142"/>
  <c r="A191" i="142"/>
  <c r="G188" i="142"/>
  <c r="A188" i="142"/>
  <c r="G184" i="142"/>
  <c r="B195" i="142" s="1"/>
  <c r="A184" i="142"/>
  <c r="A195" i="142" s="1"/>
  <c r="G181" i="142"/>
  <c r="A181" i="142"/>
  <c r="A194" i="142" s="1"/>
  <c r="H176" i="142"/>
  <c r="E176" i="142"/>
  <c r="A176" i="142"/>
  <c r="H175" i="142"/>
  <c r="E175" i="142"/>
  <c r="A175" i="142"/>
  <c r="G172" i="142"/>
  <c r="A172" i="142"/>
  <c r="G169" i="142"/>
  <c r="A169" i="142"/>
  <c r="G165" i="142"/>
  <c r="G162" i="142"/>
  <c r="B161" i="142"/>
  <c r="G158" i="142"/>
  <c r="A158" i="142"/>
  <c r="G157" i="142"/>
  <c r="A157" i="142"/>
  <c r="H155" i="142"/>
  <c r="E155" i="142"/>
  <c r="G151" i="142"/>
  <c r="A151" i="142"/>
  <c r="G148" i="142"/>
  <c r="A148" i="142"/>
  <c r="G144" i="142"/>
  <c r="A144" i="142"/>
  <c r="H154" i="142" s="1"/>
  <c r="G141" i="142"/>
  <c r="A141" i="142"/>
  <c r="E154" i="142" s="1"/>
  <c r="H136" i="142"/>
  <c r="E136" i="142"/>
  <c r="A136" i="142"/>
  <c r="H135" i="142"/>
  <c r="E135" i="142"/>
  <c r="A135" i="142"/>
  <c r="G132" i="142"/>
  <c r="A132" i="142"/>
  <c r="G129" i="142"/>
  <c r="A129" i="142"/>
  <c r="G125" i="142"/>
  <c r="B136" i="142" s="1"/>
  <c r="G122" i="142"/>
  <c r="B121" i="142"/>
  <c r="G118" i="142"/>
  <c r="A118" i="142"/>
  <c r="G117" i="142"/>
  <c r="A117" i="142"/>
  <c r="H115" i="142"/>
  <c r="E115" i="142"/>
  <c r="G111" i="142"/>
  <c r="A111" i="142"/>
  <c r="G108" i="142"/>
  <c r="A108" i="142"/>
  <c r="G104" i="142"/>
  <c r="B115" i="142" s="1"/>
  <c r="A104" i="142"/>
  <c r="A115" i="142" s="1"/>
  <c r="G101" i="142"/>
  <c r="A101" i="142"/>
  <c r="E114" i="142" s="1"/>
  <c r="H96" i="142"/>
  <c r="E96" i="142"/>
  <c r="A96" i="142"/>
  <c r="H95" i="142"/>
  <c r="E95" i="142"/>
  <c r="A95" i="142"/>
  <c r="G92" i="142"/>
  <c r="A92" i="142"/>
  <c r="G89" i="142"/>
  <c r="A89" i="142"/>
  <c r="G85" i="142"/>
  <c r="B96" i="142" s="1"/>
  <c r="G82" i="142"/>
  <c r="B95" i="142" s="1"/>
  <c r="B81" i="142"/>
  <c r="G78" i="142"/>
  <c r="A78" i="142"/>
  <c r="G77" i="142"/>
  <c r="A77" i="142"/>
  <c r="H75" i="142"/>
  <c r="E75" i="142"/>
  <c r="G71" i="142"/>
  <c r="A71" i="142"/>
  <c r="G68" i="142"/>
  <c r="A68" i="142"/>
  <c r="G64" i="142"/>
  <c r="B75" i="142" s="1"/>
  <c r="A64" i="142"/>
  <c r="A75" i="142" s="1"/>
  <c r="G61" i="142"/>
  <c r="B74" i="142" s="1"/>
  <c r="A61" i="142"/>
  <c r="A74" i="142" s="1"/>
  <c r="H56" i="142"/>
  <c r="E56" i="142"/>
  <c r="A56" i="142"/>
  <c r="H55" i="142"/>
  <c r="E55" i="142"/>
  <c r="A55" i="142"/>
  <c r="G52" i="142"/>
  <c r="A52" i="142"/>
  <c r="G49" i="142"/>
  <c r="A49" i="142"/>
  <c r="G45" i="142"/>
  <c r="G42" i="142"/>
  <c r="B41" i="142"/>
  <c r="G38" i="142"/>
  <c r="A38" i="142"/>
  <c r="G37" i="142"/>
  <c r="A37" i="142"/>
  <c r="H35" i="142"/>
  <c r="E35" i="142"/>
  <c r="G31" i="142"/>
  <c r="A31" i="142"/>
  <c r="G28" i="142"/>
  <c r="A28" i="142"/>
  <c r="G24" i="142"/>
  <c r="B35" i="142" s="1"/>
  <c r="A24" i="142"/>
  <c r="A35" i="142" s="1"/>
  <c r="G21" i="142"/>
  <c r="A21" i="142"/>
  <c r="A34" i="142" s="1"/>
  <c r="H16" i="142"/>
  <c r="H38" i="142" s="1"/>
  <c r="E16" i="142"/>
  <c r="H37" i="142" s="1"/>
  <c r="A16" i="142"/>
  <c r="H15" i="142"/>
  <c r="E15" i="142"/>
  <c r="A15" i="142"/>
  <c r="G12" i="142"/>
  <c r="A12" i="142"/>
  <c r="G9" i="142"/>
  <c r="A9" i="142"/>
  <c r="G5" i="142"/>
  <c r="B16" i="142" s="1"/>
  <c r="G2" i="142"/>
  <c r="B275" i="142" l="1"/>
  <c r="B118" i="142"/>
  <c r="B315" i="142"/>
  <c r="B34" i="142"/>
  <c r="B176" i="142"/>
  <c r="B198" i="142" s="1"/>
  <c r="B155" i="142"/>
  <c r="B114" i="142"/>
  <c r="B256" i="142"/>
  <c r="H117" i="142"/>
  <c r="H118" i="142"/>
  <c r="B154" i="142"/>
  <c r="B158" i="142"/>
  <c r="B15" i="142"/>
  <c r="B37" i="142" s="1"/>
  <c r="H157" i="142"/>
  <c r="H114" i="142"/>
  <c r="H197" i="142"/>
  <c r="B55" i="142"/>
  <c r="H198" i="142"/>
  <c r="B135" i="142"/>
  <c r="B157" i="142" s="1"/>
  <c r="H314" i="142"/>
  <c r="B296" i="142"/>
  <c r="B318" i="142" s="1"/>
  <c r="B56" i="142"/>
  <c r="B78" i="142" s="1"/>
  <c r="B38" i="142"/>
  <c r="H158" i="142"/>
  <c r="B194" i="142"/>
  <c r="H237" i="142"/>
  <c r="E74" i="142"/>
  <c r="E194" i="142"/>
  <c r="H238" i="142"/>
  <c r="A314" i="142"/>
  <c r="H77" i="142"/>
  <c r="B215" i="142"/>
  <c r="B237" i="142" s="1"/>
  <c r="E234" i="142"/>
  <c r="B255" i="142"/>
  <c r="B277" i="142" s="1"/>
  <c r="H274" i="142"/>
  <c r="E34" i="142"/>
  <c r="H78" i="142"/>
  <c r="A155" i="142"/>
  <c r="B175" i="142"/>
  <c r="B295" i="142"/>
  <c r="H317" i="142"/>
  <c r="B238" i="142"/>
  <c r="B278" i="142"/>
  <c r="B317" i="142"/>
  <c r="B77" i="142"/>
  <c r="B117" i="142"/>
  <c r="H74" i="142"/>
  <c r="A114" i="142"/>
  <c r="H234" i="142"/>
  <c r="A274" i="142"/>
  <c r="A154" i="142"/>
  <c r="H34" i="142"/>
  <c r="H194" i="142"/>
  <c r="B197" i="142" l="1"/>
  <c r="A5" i="137"/>
  <c r="A6" i="137" s="1"/>
  <c r="A7" i="137" s="1"/>
  <c r="A8" i="137" s="1"/>
  <c r="A9" i="137" s="1"/>
  <c r="A10" i="137" s="1"/>
  <c r="A11" i="137" s="1"/>
  <c r="A12" i="137" s="1"/>
  <c r="A13" i="137" s="1"/>
  <c r="A14" i="137" s="1"/>
  <c r="A15" i="137" s="1"/>
  <c r="A16" i="137" s="1"/>
  <c r="A17" i="137" s="1"/>
  <c r="A18" i="137" s="1"/>
  <c r="A19" i="137" s="1"/>
  <c r="A20" i="137" s="1"/>
  <c r="A21" i="137" s="1"/>
  <c r="A22" i="137" s="1"/>
  <c r="AV22" i="117" l="1"/>
  <c r="X22" i="117" l="1"/>
  <c r="AA22" i="117"/>
  <c r="R14" i="96" l="1"/>
  <c r="Q14" i="96"/>
  <c r="P14" i="96"/>
  <c r="T14" i="96" s="1"/>
  <c r="S14" i="96" l="1"/>
  <c r="BE22" i="117" l="1"/>
  <c r="AP22" i="117"/>
  <c r="AM22" i="117"/>
  <c r="AJ22" i="117"/>
  <c r="AG22" i="117"/>
  <c r="AD22" i="117"/>
  <c r="U22" i="117"/>
  <c r="O22" i="117"/>
  <c r="L22" i="117"/>
  <c r="I22" i="117"/>
  <c r="F22" i="117"/>
  <c r="AY22" i="117" l="1"/>
  <c r="AY23" i="117" s="1"/>
</calcChain>
</file>

<file path=xl/sharedStrings.xml><?xml version="1.0" encoding="utf-8"?>
<sst xmlns="http://schemas.openxmlformats.org/spreadsheetml/2006/main" count="2852" uniqueCount="542">
  <si>
    <t>Date</t>
  </si>
  <si>
    <t>Front</t>
  </si>
  <si>
    <t>Back</t>
  </si>
  <si>
    <t>Zebolsky, Mike</t>
  </si>
  <si>
    <t>P</t>
  </si>
  <si>
    <t>Wolford, John</t>
  </si>
  <si>
    <t>Winchester, Curtis</t>
  </si>
  <si>
    <t>Seaman, Deb</t>
  </si>
  <si>
    <t>Parkison, Kent</t>
  </si>
  <si>
    <t>Rudolfi, Rommy</t>
  </si>
  <si>
    <t>O</t>
  </si>
  <si>
    <t>Urban, Kelly</t>
  </si>
  <si>
    <t>Templeman, Jon</t>
  </si>
  <si>
    <t>Strudthoff, Kurt</t>
  </si>
  <si>
    <t>Strudthoff, Kory</t>
  </si>
  <si>
    <t>N</t>
  </si>
  <si>
    <t>Romano, John</t>
  </si>
  <si>
    <t>Parlor, Rob</t>
  </si>
  <si>
    <t>Mount, Brad</t>
  </si>
  <si>
    <t>Henderson, Russ</t>
  </si>
  <si>
    <t>Parlor, Dylan</t>
  </si>
  <si>
    <t>L</t>
  </si>
  <si>
    <t>Gasper, Rich</t>
  </si>
  <si>
    <t>Belitz, Sherry</t>
  </si>
  <si>
    <t>WK 10</t>
  </si>
  <si>
    <t>WK 9</t>
  </si>
  <si>
    <t>WK 8</t>
  </si>
  <si>
    <t>WK 7</t>
  </si>
  <si>
    <t>WK 6</t>
  </si>
  <si>
    <t>WK 5</t>
  </si>
  <si>
    <t>WK 4</t>
  </si>
  <si>
    <t>WK 3</t>
  </si>
  <si>
    <t>WK 2</t>
  </si>
  <si>
    <t>WK 1</t>
  </si>
  <si>
    <t>HDCP</t>
  </si>
  <si>
    <t>Name</t>
  </si>
  <si>
    <t>Team</t>
  </si>
  <si>
    <t>K</t>
  </si>
  <si>
    <t>Harpenau, Jeff</t>
  </si>
  <si>
    <t>J</t>
  </si>
  <si>
    <t>Fennelly, Phil</t>
  </si>
  <si>
    <t>Anderson, Kevin</t>
  </si>
  <si>
    <t>Burns, Craig</t>
  </si>
  <si>
    <t>Ackerman, Bob</t>
  </si>
  <si>
    <t>Miller, Andy</t>
  </si>
  <si>
    <t>I</t>
  </si>
  <si>
    <t>Kalasky, Jerry</t>
  </si>
  <si>
    <t>Bates, Jeff</t>
  </si>
  <si>
    <t>Andersen, Dave</t>
  </si>
  <si>
    <t>H</t>
  </si>
  <si>
    <t>Powell, Brad</t>
  </si>
  <si>
    <t>Moore, Cindy</t>
  </si>
  <si>
    <t>Pedersen, Tom</t>
  </si>
  <si>
    <t>G</t>
  </si>
  <si>
    <t>Milone, Mark</t>
  </si>
  <si>
    <t>Milone, Joe</t>
  </si>
  <si>
    <t>Hollingsworth, Tom</t>
  </si>
  <si>
    <t>Flynn, Ryan</t>
  </si>
  <si>
    <t>Fjeld, Mark</t>
  </si>
  <si>
    <t>Baylor, Dan</t>
  </si>
  <si>
    <t>Stuck, Ray</t>
  </si>
  <si>
    <t>Smith, Mike A</t>
  </si>
  <si>
    <t>Harris, Joel</t>
  </si>
  <si>
    <t>E</t>
  </si>
  <si>
    <t>McKie, Dick</t>
  </si>
  <si>
    <t>Krupski, Dave</t>
  </si>
  <si>
    <t>Jones, Glen</t>
  </si>
  <si>
    <t>Harck, Jim</t>
  </si>
  <si>
    <t>D</t>
  </si>
  <si>
    <t>Prendergast, Mike</t>
  </si>
  <si>
    <t>Prendergast, Jim</t>
  </si>
  <si>
    <t>Plagge, Doug</t>
  </si>
  <si>
    <t>Blair, Pat</t>
  </si>
  <si>
    <t>C</t>
  </si>
  <si>
    <t>Stevens, Dave</t>
  </si>
  <si>
    <t>Steffes, Jerry</t>
  </si>
  <si>
    <t>Barker, Mike</t>
  </si>
  <si>
    <t>Van Beaumont, Eric</t>
  </si>
  <si>
    <t>Sharp, Mike</t>
  </si>
  <si>
    <t>Scheffler, Tony</t>
  </si>
  <si>
    <t>Harrington, Patrick</t>
  </si>
  <si>
    <t>Rupiper, Russ</t>
  </si>
  <si>
    <t>A</t>
  </si>
  <si>
    <t>Ross, Dennis</t>
  </si>
  <si>
    <t>Kathol, Gene</t>
  </si>
  <si>
    <t>Irwin, Mike</t>
  </si>
  <si>
    <t>Muenster, Brad</t>
  </si>
  <si>
    <t>Points</t>
  </si>
  <si>
    <t>Olson, Milt</t>
  </si>
  <si>
    <t>Brich, Dan</t>
  </si>
  <si>
    <t>Eastwood, Trent</t>
  </si>
  <si>
    <t>Gauhari, Ed</t>
  </si>
  <si>
    <t>Strudthoff, Katelyn</t>
  </si>
  <si>
    <t>Team Ranking</t>
  </si>
  <si>
    <t>TEAM</t>
  </si>
  <si>
    <t>POINTS</t>
  </si>
  <si>
    <t>Cumulative Total</t>
  </si>
  <si>
    <t>Print to book</t>
  </si>
  <si>
    <t>Player</t>
  </si>
  <si>
    <t>Score</t>
  </si>
  <si>
    <t>Net</t>
  </si>
  <si>
    <t>Holes Won</t>
  </si>
  <si>
    <t>TEAM Low Net</t>
  </si>
  <si>
    <t>TEAM TOTAL</t>
  </si>
  <si>
    <t>4 Player Team Low Net</t>
  </si>
  <si>
    <t>Net Score</t>
  </si>
  <si>
    <t>Grand Totals</t>
  </si>
  <si>
    <t>Points won</t>
  </si>
  <si>
    <t>TOTAL</t>
  </si>
  <si>
    <t>MAX</t>
  </si>
  <si>
    <t>MIN</t>
  </si>
  <si>
    <t>8 SCORES</t>
  </si>
  <si>
    <t>FIRST DATA</t>
  </si>
  <si>
    <t>GOLF LEAGUE</t>
  </si>
  <si>
    <t>Maguire, Jim</t>
  </si>
  <si>
    <t>Moore, Steve</t>
  </si>
  <si>
    <t>Palma, Kathy</t>
  </si>
  <si>
    <t>Dohse, Doug</t>
  </si>
  <si>
    <t>Ederer, Kit</t>
  </si>
  <si>
    <t>Swanson, Bill</t>
  </si>
  <si>
    <t>Poppen, Denise</t>
  </si>
  <si>
    <t>Sort HI to LO</t>
  </si>
  <si>
    <t>Paste Cum values</t>
  </si>
  <si>
    <t>Rotthaus, Doug</t>
  </si>
  <si>
    <t>MIRACLE HILL</t>
  </si>
  <si>
    <t>Tunink, Corey</t>
  </si>
  <si>
    <t>Edwards, Rich</t>
  </si>
  <si>
    <t>Luedke, Gary</t>
  </si>
  <si>
    <t xml:space="preserve">Paulson, Matt </t>
  </si>
  <si>
    <t xml:space="preserve">Peterson, Steve </t>
  </si>
  <si>
    <t xml:space="preserve">Spenser, Cal </t>
  </si>
  <si>
    <t xml:space="preserve">VanderWert, Ben </t>
  </si>
  <si>
    <t xml:space="preserve">Forsgren, Bob </t>
  </si>
  <si>
    <t xml:space="preserve">Penner, Randy </t>
  </si>
  <si>
    <t>Stednitz, Max</t>
  </si>
  <si>
    <t>Piedemonte, Jordan</t>
  </si>
  <si>
    <t>Chaduvula, Murali</t>
  </si>
  <si>
    <t>Krupski, Dan</t>
  </si>
  <si>
    <t>Brown, Lawson</t>
  </si>
  <si>
    <t>Poppen, Bill</t>
  </si>
  <si>
    <t>Moffatt, Kody</t>
  </si>
  <si>
    <t>Hill, Dennis</t>
  </si>
  <si>
    <t>Bengen, Rick</t>
  </si>
  <si>
    <t>Carbonell, Pete</t>
  </si>
  <si>
    <t>Christensen, Eric</t>
  </si>
  <si>
    <t>Dempsey, Jerry</t>
  </si>
  <si>
    <t>Dutton, Bob</t>
  </si>
  <si>
    <t>Fields, Dennis</t>
  </si>
  <si>
    <t>Johnson, Brad</t>
  </si>
  <si>
    <t>Johnson, Matt</t>
  </si>
  <si>
    <t>Jungjohann, Adam</t>
  </si>
  <si>
    <t>Kelleher, Pete</t>
  </si>
  <si>
    <t>Krebsbach, Jerry</t>
  </si>
  <si>
    <t>Lynn, David</t>
  </si>
  <si>
    <t>Mack, Jeff</t>
  </si>
  <si>
    <t>Mancilla, Roger</t>
  </si>
  <si>
    <t>McGrail, Tom</t>
  </si>
  <si>
    <t>Miles, Stan</t>
  </si>
  <si>
    <t>Millerschone, Cat</t>
  </si>
  <si>
    <t>Oglesby, Justin</t>
  </si>
  <si>
    <t>Petersen, Eric</t>
  </si>
  <si>
    <t>Renken, Mark</t>
  </si>
  <si>
    <t>Rosso, Larry</t>
  </si>
  <si>
    <t>Schuchmann, Greg</t>
  </si>
  <si>
    <t>Skiba, Rob</t>
  </si>
  <si>
    <t>Smith, Scott</t>
  </si>
  <si>
    <t>Swanson, Jeff</t>
  </si>
  <si>
    <t>Thompson, Ray</t>
  </si>
  <si>
    <t>Tipton, Todd</t>
  </si>
  <si>
    <t>Urban, Jacob</t>
  </si>
  <si>
    <t>Wellwood, Walt</t>
  </si>
  <si>
    <t>Wengert, Neil</t>
  </si>
  <si>
    <t>Werner, Richard</t>
  </si>
  <si>
    <t>Wiesen, Gary</t>
  </si>
  <si>
    <t>Wagner, Curt</t>
  </si>
  <si>
    <t>Strudthoff, Kevin</t>
  </si>
  <si>
    <t>Junker, Mike</t>
  </si>
  <si>
    <t>Kava, Ed</t>
  </si>
  <si>
    <t>Alspach, Josh</t>
  </si>
  <si>
    <t>Nelson, Rita</t>
  </si>
  <si>
    <t>Strudthoff, Kyle</t>
  </si>
  <si>
    <t>Nichter, Josh</t>
  </si>
  <si>
    <t>Mangiameli, Rich</t>
  </si>
  <si>
    <t>Kalina, Joe</t>
  </si>
  <si>
    <t>Babiarz, George</t>
  </si>
  <si>
    <t>Andrews, Jim</t>
  </si>
  <si>
    <t>dmckie.wixsite.com/firstduffers</t>
  </si>
  <si>
    <t>Hilt, Rich</t>
  </si>
  <si>
    <t>Callahan, Matt</t>
  </si>
  <si>
    <t>Ketelsen, Todd</t>
  </si>
  <si>
    <t>Grad, Brian</t>
  </si>
  <si>
    <t>Hardester, Bruce</t>
  </si>
  <si>
    <t>Zebolsky, Greg</t>
  </si>
  <si>
    <t>Brich, Mike</t>
  </si>
  <si>
    <t>R</t>
  </si>
  <si>
    <t>Oehlerking, Dave</t>
  </si>
  <si>
    <t>Le, Tony</t>
  </si>
  <si>
    <t>Licht, Brad</t>
  </si>
  <si>
    <t>A1/B1-A2/B2</t>
  </si>
  <si>
    <t>The highest allowed handicap</t>
  </si>
  <si>
    <t>Bruening, Tammy</t>
  </si>
  <si>
    <t>Oehlerking, Tyler</t>
  </si>
  <si>
    <t>B</t>
  </si>
  <si>
    <t>N / L</t>
  </si>
  <si>
    <t>F / P</t>
  </si>
  <si>
    <t>H / C</t>
  </si>
  <si>
    <t>J / E</t>
  </si>
  <si>
    <t>K / G</t>
  </si>
  <si>
    <t>I / B</t>
  </si>
  <si>
    <t>A / R</t>
  </si>
  <si>
    <t>D / O</t>
  </si>
  <si>
    <t>I / R</t>
  </si>
  <si>
    <t>H / O</t>
  </si>
  <si>
    <t>P / J</t>
  </si>
  <si>
    <t>K / C</t>
  </si>
  <si>
    <t>E / B</t>
  </si>
  <si>
    <t>G / N</t>
  </si>
  <si>
    <t>D / L</t>
  </si>
  <si>
    <t>A / F</t>
  </si>
  <si>
    <t>G / D</t>
  </si>
  <si>
    <t>A / J</t>
  </si>
  <si>
    <t>O / K</t>
  </si>
  <si>
    <t>P / B</t>
  </si>
  <si>
    <t>C / N</t>
  </si>
  <si>
    <t>R / E</t>
  </si>
  <si>
    <t>F / I</t>
  </si>
  <si>
    <t>L / H</t>
  </si>
  <si>
    <t>H / E</t>
  </si>
  <si>
    <t>B / L</t>
  </si>
  <si>
    <t>N / A</t>
  </si>
  <si>
    <t>O / R</t>
  </si>
  <si>
    <t>P / D</t>
  </si>
  <si>
    <t>F / C</t>
  </si>
  <si>
    <t>J / G</t>
  </si>
  <si>
    <t>I / K</t>
  </si>
  <si>
    <t>J / C</t>
  </si>
  <si>
    <t>I / N</t>
  </si>
  <si>
    <t>L / R</t>
  </si>
  <si>
    <t>D / A</t>
  </si>
  <si>
    <t>F / O</t>
  </si>
  <si>
    <t>P / H</t>
  </si>
  <si>
    <t>E / K</t>
  </si>
  <si>
    <t>B / G</t>
  </si>
  <si>
    <t>P / K</t>
  </si>
  <si>
    <t>G / R</t>
  </si>
  <si>
    <t>L / F</t>
  </si>
  <si>
    <t>J / O</t>
  </si>
  <si>
    <t>C / B</t>
  </si>
  <si>
    <t>K / A</t>
  </si>
  <si>
    <t>B / D</t>
  </si>
  <si>
    <t>H / I</t>
  </si>
  <si>
    <t>J / L</t>
  </si>
  <si>
    <t>E / D</t>
  </si>
  <si>
    <t>P / N</t>
  </si>
  <si>
    <t>R / C</t>
  </si>
  <si>
    <t>D / N</t>
  </si>
  <si>
    <t>P / C</t>
  </si>
  <si>
    <t>K / H</t>
  </si>
  <si>
    <t>A / O</t>
  </si>
  <si>
    <t>B / R</t>
  </si>
  <si>
    <t>L / I</t>
  </si>
  <si>
    <t>G / E</t>
  </si>
  <si>
    <t>F / J</t>
  </si>
  <si>
    <t>L / A</t>
  </si>
  <si>
    <t>J / H</t>
  </si>
  <si>
    <t>C / E</t>
  </si>
  <si>
    <t>O / I</t>
  </si>
  <si>
    <t>N / R</t>
  </si>
  <si>
    <t>K / F</t>
  </si>
  <si>
    <t>G / P</t>
  </si>
  <si>
    <t>K / J</t>
  </si>
  <si>
    <t>N / B</t>
  </si>
  <si>
    <t>R / D</t>
  </si>
  <si>
    <t>E / P</t>
  </si>
  <si>
    <t>G / C</t>
  </si>
  <si>
    <t>H / F</t>
  </si>
  <si>
    <t>I / A</t>
  </si>
  <si>
    <t>O / L</t>
  </si>
  <si>
    <t>B / F</t>
  </si>
  <si>
    <t>D / K</t>
  </si>
  <si>
    <t>I / P</t>
  </si>
  <si>
    <t>C / L</t>
  </si>
  <si>
    <t>N / H</t>
  </si>
  <si>
    <t>O / G</t>
  </si>
  <si>
    <t>R / J</t>
  </si>
  <si>
    <t>E / A</t>
  </si>
  <si>
    <t>E / I</t>
  </si>
  <si>
    <t>L / G</t>
  </si>
  <si>
    <t>F / N</t>
  </si>
  <si>
    <t>R / K</t>
  </si>
  <si>
    <t>A / P</t>
  </si>
  <si>
    <t>D / J</t>
  </si>
  <si>
    <t>O / C</t>
  </si>
  <si>
    <t>H / B</t>
  </si>
  <si>
    <t>O / P</t>
  </si>
  <si>
    <t>R / F</t>
  </si>
  <si>
    <t>A / G</t>
  </si>
  <si>
    <t>N / J</t>
  </si>
  <si>
    <t>L / E</t>
  </si>
  <si>
    <t>B / K</t>
  </si>
  <si>
    <t>H / D</t>
  </si>
  <si>
    <t>C / I</t>
  </si>
  <si>
    <t>D / I</t>
  </si>
  <si>
    <t>N / E</t>
  </si>
  <si>
    <t>F / G</t>
  </si>
  <si>
    <t>H / A</t>
  </si>
  <si>
    <t>B / O</t>
  </si>
  <si>
    <t>4:36 4:45</t>
  </si>
  <si>
    <t>4:54 5:03</t>
  </si>
  <si>
    <t>5:12 5:21</t>
  </si>
  <si>
    <t>5:31 5:40</t>
  </si>
  <si>
    <t>Floth, Marty</t>
  </si>
  <si>
    <t>Ross, John</t>
  </si>
  <si>
    <t>LLano, Enrique</t>
  </si>
  <si>
    <t>Clark, Sam</t>
  </si>
  <si>
    <t>O'Brien, Steve</t>
  </si>
  <si>
    <t>Rock, Sean</t>
  </si>
  <si>
    <t>Unger, Nick</t>
  </si>
  <si>
    <t>Reinhart, Matt</t>
  </si>
  <si>
    <t>Richardson, Jerry</t>
  </si>
  <si>
    <t>Parkison, Kenny</t>
  </si>
  <si>
    <t>Cindy Moore 402-677-4599</t>
  </si>
  <si>
    <t>Leave book with Clubhouse, thx!</t>
  </si>
  <si>
    <t>FLAG PRIZES</t>
  </si>
  <si>
    <t>Longest Putt</t>
  </si>
  <si>
    <t>Kampschneider, John</t>
  </si>
  <si>
    <t>Gauhari, Brad</t>
  </si>
  <si>
    <t>Week 1</t>
  </si>
  <si>
    <t>Week 2</t>
  </si>
  <si>
    <t>Week 3</t>
  </si>
  <si>
    <t>Week 4</t>
  </si>
  <si>
    <t>Match #1</t>
  </si>
  <si>
    <t>Match #9</t>
  </si>
  <si>
    <t>Match #17</t>
  </si>
  <si>
    <t>Match #25</t>
  </si>
  <si>
    <t>Seed #1</t>
  </si>
  <si>
    <t>Winner Match #1</t>
  </si>
  <si>
    <t>Winner Match #9</t>
  </si>
  <si>
    <t>Seed #16</t>
  </si>
  <si>
    <t>Winner Match #8</t>
  </si>
  <si>
    <t>Winner Match #10</t>
  </si>
  <si>
    <t xml:space="preserve">Front </t>
  </si>
  <si>
    <t>Match #2</t>
  </si>
  <si>
    <t>Match #10</t>
  </si>
  <si>
    <t>Match #18</t>
  </si>
  <si>
    <t>Match #26</t>
  </si>
  <si>
    <t>Seed #2</t>
  </si>
  <si>
    <t>Winner Match #3</t>
  </si>
  <si>
    <t>Winner Match #11</t>
  </si>
  <si>
    <t>Loser Match #17</t>
  </si>
  <si>
    <t>Seed #15</t>
  </si>
  <si>
    <t>Winner Match #5</t>
  </si>
  <si>
    <t>Winner Match #12</t>
  </si>
  <si>
    <t>Loser Match #18</t>
  </si>
  <si>
    <t xml:space="preserve">Back </t>
  </si>
  <si>
    <t>Match #3</t>
  </si>
  <si>
    <t>Match #11</t>
  </si>
  <si>
    <t>Match #19</t>
  </si>
  <si>
    <t>Match #27</t>
  </si>
  <si>
    <t>Seed #3</t>
  </si>
  <si>
    <t>Winner Match #4</t>
  </si>
  <si>
    <t>Loser Match #13</t>
  </si>
  <si>
    <t>Loser Match #21</t>
  </si>
  <si>
    <t>Seed #14</t>
  </si>
  <si>
    <t>Winner Match #6</t>
  </si>
  <si>
    <t>Loser Match #14</t>
  </si>
  <si>
    <t>Loser Match #22</t>
  </si>
  <si>
    <t>4:54  5:03</t>
  </si>
  <si>
    <t>Match #4</t>
  </si>
  <si>
    <t>Match #12</t>
  </si>
  <si>
    <t>Match #20</t>
  </si>
  <si>
    <t>Match #28</t>
  </si>
  <si>
    <t>Seed #4</t>
  </si>
  <si>
    <t>Winner Match #7</t>
  </si>
  <si>
    <t>Winner Match #15</t>
  </si>
  <si>
    <t>Winner Match #21</t>
  </si>
  <si>
    <t>Seed #13</t>
  </si>
  <si>
    <t>Winner Match #2</t>
  </si>
  <si>
    <t>Winner Match #16</t>
  </si>
  <si>
    <t>Winner Match #22</t>
  </si>
  <si>
    <t>Match #5</t>
  </si>
  <si>
    <t>Match #13</t>
  </si>
  <si>
    <t>Match #21</t>
  </si>
  <si>
    <t>Match #29</t>
  </si>
  <si>
    <t>Seed #5</t>
  </si>
  <si>
    <t>Loser Match #1</t>
  </si>
  <si>
    <t>Loser Match #15</t>
  </si>
  <si>
    <t>Loser Match #19</t>
  </si>
  <si>
    <t>Seed #12</t>
  </si>
  <si>
    <t>Loser Match #2</t>
  </si>
  <si>
    <t>Loser Match #16</t>
  </si>
  <si>
    <t>Loser Match #20</t>
  </si>
  <si>
    <t>5:12  5:21</t>
  </si>
  <si>
    <t>Match #6</t>
  </si>
  <si>
    <t>Match #14</t>
  </si>
  <si>
    <t>Match #22</t>
  </si>
  <si>
    <t>Match #30</t>
  </si>
  <si>
    <t>Seed #6</t>
  </si>
  <si>
    <t>Loser Match #3</t>
  </si>
  <si>
    <t>Loser Match #11</t>
  </si>
  <si>
    <t>Winner Match #23</t>
  </si>
  <si>
    <t>Seed #11</t>
  </si>
  <si>
    <t>Loser Match #4</t>
  </si>
  <si>
    <t>Loser Match #12</t>
  </si>
  <si>
    <t>Winner Match #24</t>
  </si>
  <si>
    <t>Match #7</t>
  </si>
  <si>
    <t>Match #15</t>
  </si>
  <si>
    <t>Match #23</t>
  </si>
  <si>
    <t>Match #31</t>
  </si>
  <si>
    <t>Seed #7</t>
  </si>
  <si>
    <t>Loser Match #5</t>
  </si>
  <si>
    <t>Loser Match #9</t>
  </si>
  <si>
    <t>Loser Match #23</t>
  </si>
  <si>
    <t>Seed #10</t>
  </si>
  <si>
    <t>Loser Match #6</t>
  </si>
  <si>
    <t>Loser Match #10</t>
  </si>
  <si>
    <t>Loser Match #24</t>
  </si>
  <si>
    <t>5:31  5:40</t>
  </si>
  <si>
    <t>Match #8</t>
  </si>
  <si>
    <t>Match #16</t>
  </si>
  <si>
    <t>Match #24</t>
  </si>
  <si>
    <t>Match #32</t>
  </si>
  <si>
    <t>Seed #8</t>
  </si>
  <si>
    <t>Loser Match #7</t>
  </si>
  <si>
    <t>Winner Match #13</t>
  </si>
  <si>
    <t>Winner Match #19</t>
  </si>
  <si>
    <t>Seed #9</t>
  </si>
  <si>
    <t>Loser Match #8</t>
  </si>
  <si>
    <t>Winner Match #14</t>
  </si>
  <si>
    <t>Winner Match #20</t>
  </si>
  <si>
    <t>Hixson, Curtis</t>
  </si>
  <si>
    <t>Seeded Play</t>
  </si>
  <si>
    <t>Pesek, Don</t>
  </si>
  <si>
    <t>Ostrowksi, John</t>
  </si>
  <si>
    <t>Jezewski, Jack</t>
  </si>
  <si>
    <t>Marik, Noah</t>
  </si>
  <si>
    <t>Gowen, Bill</t>
  </si>
  <si>
    <t>McKie, Mike</t>
  </si>
  <si>
    <t>O'Connor, Cole</t>
  </si>
  <si>
    <t>Ross, Bill</t>
  </si>
  <si>
    <t>N.,  Bill</t>
  </si>
  <si>
    <t>W</t>
  </si>
  <si>
    <t>thru 5 outings, change S formula to S/ # of wks minus 2</t>
  </si>
  <si>
    <t>TEE</t>
  </si>
  <si>
    <t>Soles, Kyle</t>
  </si>
  <si>
    <t>Barclay, JD</t>
  </si>
  <si>
    <t>McGonigal, Connor</t>
  </si>
  <si>
    <t>#7</t>
  </si>
  <si>
    <t>Pettid, Mike</t>
  </si>
  <si>
    <t>O'Conell, Adam</t>
  </si>
  <si>
    <t>Gehrki, Joe</t>
  </si>
  <si>
    <t>Hicky, Scott</t>
  </si>
  <si>
    <t>Urban, Wyatt</t>
  </si>
  <si>
    <t>Parlor, Jillian</t>
  </si>
  <si>
    <t>Hadirot, Sue</t>
  </si>
  <si>
    <t>Watson, Colby</t>
  </si>
  <si>
    <t>SCORE</t>
  </si>
  <si>
    <t>Steeb, Charlie</t>
  </si>
  <si>
    <t>Kaup, Mike</t>
  </si>
  <si>
    <t>Edmundson, Lucas</t>
  </si>
  <si>
    <t>?, Bob</t>
  </si>
  <si>
    <t>Prendergast, Terry</t>
  </si>
  <si>
    <t>Aken, Brian</t>
  </si>
  <si>
    <t>#12</t>
  </si>
  <si>
    <t>#14</t>
  </si>
  <si>
    <t>2025 Playoff Schedule</t>
  </si>
  <si>
    <t>2025</t>
  </si>
  <si>
    <t>hole</t>
  </si>
  <si>
    <t>team</t>
  </si>
  <si>
    <t>player</t>
  </si>
  <si>
    <t>flag prize</t>
  </si>
  <si>
    <t>F</t>
  </si>
  <si>
    <t>Goodman, Zach</t>
  </si>
  <si>
    <t>Boulay, Matt</t>
  </si>
  <si>
    <t>Houlton, Tyler</t>
  </si>
  <si>
    <t>Johnson, Ben</t>
  </si>
  <si>
    <t>PLAYER</t>
  </si>
  <si>
    <t>NET</t>
  </si>
  <si>
    <t>HOLES WON</t>
  </si>
  <si>
    <t>TOTAL POINTS</t>
  </si>
  <si>
    <t>Team w/ Lowest Net</t>
  </si>
  <si>
    <t>5 POINT Total per Score Card</t>
  </si>
  <si>
    <t>TEAM LETTER</t>
  </si>
  <si>
    <t>Team Letter w/ Lowest Net</t>
  </si>
  <si>
    <t>Signature_________________________</t>
  </si>
  <si>
    <t>Team of 2 w/Lowest Net -- 1 POINT  (Tie -- 0.5 pts each)</t>
  </si>
  <si>
    <t>Scorekeeper adds 1 POINT for Lowest Net of full team of 4</t>
  </si>
  <si>
    <t>Player -- 1 POINT for most Holes Won   &amp;   1 POINT for Low Net      (Tie -- 0.5 pts each)</t>
  </si>
  <si>
    <t>McMillin, Mike</t>
  </si>
  <si>
    <r>
      <t xml:space="preserve">2023 scores in </t>
    </r>
    <r>
      <rPr>
        <b/>
        <i/>
        <sz val="11"/>
        <color theme="1"/>
        <rFont val="Calibri"/>
        <family val="2"/>
        <scheme val="minor"/>
      </rPr>
      <t>Italic,</t>
    </r>
    <r>
      <rPr>
        <b/>
        <sz val="11"/>
        <color theme="1"/>
        <rFont val="Calibri"/>
        <family val="2"/>
        <scheme val="minor"/>
      </rPr>
      <t xml:space="preserve"> others 2024</t>
    </r>
  </si>
  <si>
    <t>?, Logan</t>
  </si>
  <si>
    <t>Basell, Aaron</t>
  </si>
  <si>
    <t>Hdcp</t>
  </si>
  <si>
    <t>Erwin, Trey</t>
  </si>
  <si>
    <t xml:space="preserve"> </t>
  </si>
  <si>
    <t>Derry, Mike</t>
  </si>
  <si>
    <t>M, Jack</t>
  </si>
  <si>
    <t>?, Austin</t>
  </si>
  <si>
    <t>#3</t>
  </si>
  <si>
    <t>Closest to Pin</t>
  </si>
  <si>
    <t>Longest Drive in Fairway</t>
  </si>
  <si>
    <t>HOLE IN ONE!</t>
  </si>
  <si>
    <t>#13</t>
  </si>
  <si>
    <t>#15</t>
  </si>
  <si>
    <t>#6*</t>
  </si>
  <si>
    <t>* One prize per person each season - JA won 5/21/25</t>
  </si>
  <si>
    <t>Kellogg, Austin</t>
  </si>
  <si>
    <t>Gehrki, Karen</t>
  </si>
  <si>
    <t>Cherny, Shane</t>
  </si>
  <si>
    <t>Schafer, Tyler</t>
  </si>
  <si>
    <t>?, Jackson</t>
  </si>
  <si>
    <t>P, Mike</t>
  </si>
  <si>
    <t>#9</t>
  </si>
  <si>
    <t>#18</t>
  </si>
  <si>
    <t>?, Brian</t>
  </si>
  <si>
    <t>?, Josh</t>
  </si>
  <si>
    <t>?,  Chase</t>
  </si>
  <si>
    <t>?, Shane</t>
  </si>
  <si>
    <t>Blodgett, Bryan</t>
  </si>
  <si>
    <t>Godele, Jeff</t>
  </si>
  <si>
    <t>#4</t>
  </si>
  <si>
    <t>WINNER!!!!</t>
  </si>
  <si>
    <t>Closest 2nd Shot</t>
  </si>
  <si>
    <t>R / B</t>
  </si>
  <si>
    <t>P / O</t>
  </si>
  <si>
    <t>C / H</t>
  </si>
  <si>
    <t>G / A</t>
  </si>
  <si>
    <t>F / D</t>
  </si>
  <si>
    <t>A / E</t>
  </si>
  <si>
    <t>O / H</t>
  </si>
  <si>
    <t>R / L</t>
  </si>
  <si>
    <t>B / I</t>
  </si>
  <si>
    <t>H / N</t>
  </si>
  <si>
    <t>O / J</t>
  </si>
  <si>
    <t>I / E</t>
  </si>
  <si>
    <t>B / C</t>
  </si>
  <si>
    <t>H / L</t>
  </si>
  <si>
    <t>N / G</t>
  </si>
  <si>
    <r>
      <t xml:space="preserve">TEAM   </t>
    </r>
    <r>
      <rPr>
        <b/>
        <sz val="18"/>
        <color theme="1"/>
        <rFont val="Calibri"/>
        <family val="2"/>
        <scheme val="minor"/>
      </rPr>
      <t>E</t>
    </r>
  </si>
  <si>
    <t>2025 PLAYOFF CHAMPIONS</t>
  </si>
  <si>
    <t>Loser Match #25</t>
  </si>
  <si>
    <t>Winner Match #25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</si>
</sst>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omic Sans MS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rgb="FFFF0000"/>
      <name val="Calibri"/>
      <family val="2"/>
      <scheme val="minor"/>
    </font>
    <font>
      <sz val="11"/>
      <color theme="1"/>
      <name val="Comic Sans MS"/>
      <family val="4"/>
    </font>
    <font>
      <sz val="11"/>
      <color theme="1"/>
      <name val="Arial"/>
      <family val="2"/>
    </font>
    <font>
      <b/>
      <sz val="12"/>
      <name val="Calibri Light"/>
      <family val="2"/>
    </font>
    <font>
      <sz val="12"/>
      <color theme="1"/>
      <name val="Calibri Light"/>
      <family val="2"/>
    </font>
    <font>
      <sz val="11"/>
      <color rgb="FF1F497D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Calibri Light"/>
      <family val="2"/>
    </font>
    <font>
      <b/>
      <i/>
      <sz val="11"/>
      <color theme="1"/>
      <name val="Calibri"/>
      <family val="2"/>
      <scheme val="minor"/>
    </font>
    <font>
      <i/>
      <sz val="12"/>
      <name val="Calibri Light"/>
      <family val="2"/>
    </font>
    <font>
      <i/>
      <sz val="12"/>
      <name val="Calibri"/>
      <family val="2"/>
    </font>
    <font>
      <u/>
      <sz val="11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14" fontId="0" fillId="0" borderId="0" xfId="0" applyNumberFormat="1"/>
    <xf numFmtId="14" fontId="0" fillId="0" borderId="0" xfId="0" quotePrefix="1" applyNumberFormat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5" borderId="10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7" fillId="6" borderId="0" xfId="0" applyFont="1" applyFill="1" applyAlignment="1">
      <alignment horizontal="center"/>
    </xf>
    <xf numFmtId="0" fontId="0" fillId="0" borderId="10" xfId="0" quotePrefix="1" applyBorder="1" applyAlignment="1">
      <alignment horizontal="left"/>
    </xf>
    <xf numFmtId="0" fontId="6" fillId="0" borderId="10" xfId="0" applyFont="1" applyBorder="1"/>
    <xf numFmtId="0" fontId="0" fillId="0" borderId="10" xfId="0" applyBorder="1" applyAlignment="1">
      <alignment vertical="center" wrapText="1"/>
    </xf>
    <xf numFmtId="0" fontId="5" fillId="7" borderId="0" xfId="0" applyFont="1" applyFill="1" applyAlignment="1">
      <alignment horizontal="left"/>
    </xf>
    <xf numFmtId="14" fontId="9" fillId="4" borderId="0" xfId="0" applyNumberFormat="1" applyFont="1" applyFill="1"/>
    <xf numFmtId="0" fontId="7" fillId="6" borderId="0" xfId="0" quotePrefix="1" applyFont="1" applyFill="1" applyAlignment="1">
      <alignment horizontal="center"/>
    </xf>
    <xf numFmtId="0" fontId="6" fillId="0" borderId="2" xfId="0" applyFont="1" applyBorder="1"/>
    <xf numFmtId="0" fontId="6" fillId="0" borderId="10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12" xfId="0" applyFill="1" applyBorder="1"/>
    <xf numFmtId="0" fontId="0" fillId="10" borderId="8" xfId="0" applyFill="1" applyBorder="1"/>
    <xf numFmtId="0" fontId="0" fillId="10" borderId="14" xfId="0" applyFill="1" applyBorder="1"/>
    <xf numFmtId="0" fontId="0" fillId="10" borderId="4" xfId="0" applyFill="1" applyBorder="1"/>
    <xf numFmtId="0" fontId="0" fillId="10" borderId="5" xfId="0" applyFill="1" applyBorder="1"/>
    <xf numFmtId="16" fontId="2" fillId="11" borderId="6" xfId="0" applyNumberFormat="1" applyFont="1" applyFill="1" applyBorder="1" applyAlignment="1">
      <alignment horizontal="center" vertical="center" wrapText="1"/>
    </xf>
    <xf numFmtId="0" fontId="2" fillId="0" borderId="15" xfId="0" quotePrefix="1" applyFont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1" fillId="0" borderId="15" xfId="0" quotePrefix="1" applyFont="1" applyBorder="1" applyAlignment="1">
      <alignment horizontal="center" vertical="center"/>
    </xf>
    <xf numFmtId="0" fontId="11" fillId="0" borderId="10" xfId="0" quotePrefix="1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" xfId="0" quotePrefix="1" applyBorder="1" applyAlignment="1">
      <alignment horizontal="left"/>
    </xf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8" borderId="0" xfId="0" applyFill="1"/>
    <xf numFmtId="1" fontId="0" fillId="9" borderId="0" xfId="0" applyNumberFormat="1" applyFill="1"/>
    <xf numFmtId="0" fontId="0" fillId="0" borderId="4" xfId="0" quotePrefix="1" applyBorder="1" applyAlignment="1">
      <alignment horizontal="left"/>
    </xf>
    <xf numFmtId="0" fontId="12" fillId="7" borderId="0" xfId="0" quotePrefix="1" applyFont="1" applyFill="1" applyAlignment="1">
      <alignment horizontal="left"/>
    </xf>
    <xf numFmtId="0" fontId="0" fillId="0" borderId="2" xfId="0" applyBorder="1"/>
    <xf numFmtId="0" fontId="5" fillId="0" borderId="12" xfId="0" quotePrefix="1" applyFont="1" applyBorder="1" applyAlignment="1">
      <alignment horizontal="left"/>
    </xf>
    <xf numFmtId="0" fontId="0" fillId="0" borderId="4" xfId="0" applyBorder="1"/>
    <xf numFmtId="0" fontId="8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/>
    </xf>
    <xf numFmtId="0" fontId="5" fillId="7" borderId="0" xfId="0" quotePrefix="1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10" borderId="0" xfId="0" quotePrefix="1" applyFont="1" applyFill="1" applyAlignment="1">
      <alignment horizontal="center"/>
    </xf>
    <xf numFmtId="0" fontId="0" fillId="3" borderId="0" xfId="0" applyFill="1"/>
    <xf numFmtId="0" fontId="6" fillId="0" borderId="0" xfId="0" applyFont="1"/>
    <xf numFmtId="0" fontId="0" fillId="8" borderId="2" xfId="0" applyFill="1" applyBorder="1"/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7" fillId="0" borderId="0" xfId="0" quotePrefix="1" applyFont="1" applyAlignment="1">
      <alignment horizontal="left" vertical="center"/>
    </xf>
    <xf numFmtId="0" fontId="11" fillId="6" borderId="0" xfId="0" applyFont="1" applyFill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3" fillId="10" borderId="0" xfId="0" applyFont="1" applyFill="1" applyAlignment="1">
      <alignment horizontal="left"/>
    </xf>
    <xf numFmtId="0" fontId="0" fillId="10" borderId="12" xfId="0" quotePrefix="1" applyFill="1" applyBorder="1" applyAlignment="1">
      <alignment horizontal="center"/>
    </xf>
    <xf numFmtId="0" fontId="18" fillId="0" borderId="0" xfId="0" applyFont="1"/>
    <xf numFmtId="0" fontId="19" fillId="0" borderId="0" xfId="0" quotePrefix="1" applyFont="1" applyAlignment="1">
      <alignment horizontal="left"/>
    </xf>
    <xf numFmtId="0" fontId="18" fillId="0" borderId="0" xfId="0" applyFont="1" applyAlignment="1">
      <alignment wrapText="1"/>
    </xf>
    <xf numFmtId="14" fontId="18" fillId="0" borderId="0" xfId="0" quotePrefix="1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left"/>
    </xf>
    <xf numFmtId="0" fontId="18" fillId="10" borderId="0" xfId="0" applyFont="1" applyFill="1"/>
    <xf numFmtId="0" fontId="21" fillId="10" borderId="4" xfId="0" applyFont="1" applyFill="1" applyBorder="1" applyAlignment="1">
      <alignment horizontal="center"/>
    </xf>
    <xf numFmtId="0" fontId="18" fillId="10" borderId="0" xfId="0" applyFont="1" applyFill="1" applyAlignment="1">
      <alignment wrapText="1"/>
    </xf>
    <xf numFmtId="0" fontId="20" fillId="10" borderId="0" xfId="0" applyFont="1" applyFill="1" applyAlignment="1">
      <alignment horizontal="right"/>
    </xf>
    <xf numFmtId="0" fontId="20" fillId="10" borderId="0" xfId="0" quotePrefix="1" applyFont="1" applyFill="1" applyAlignment="1">
      <alignment horizontal="left"/>
    </xf>
    <xf numFmtId="0" fontId="20" fillId="0" borderId="0" xfId="0" applyFont="1"/>
    <xf numFmtId="0" fontId="18" fillId="13" borderId="0" xfId="0" applyFont="1" applyFill="1"/>
    <xf numFmtId="0" fontId="18" fillId="8" borderId="0" xfId="0" applyFont="1" applyFill="1" applyAlignment="1">
      <alignment wrapText="1"/>
    </xf>
    <xf numFmtId="0" fontId="18" fillId="8" borderId="0" xfId="0" applyFont="1" applyFill="1"/>
    <xf numFmtId="0" fontId="22" fillId="13" borderId="4" xfId="0" applyFont="1" applyFill="1" applyBorder="1" applyAlignment="1">
      <alignment horizontal="center"/>
    </xf>
    <xf numFmtId="0" fontId="18" fillId="13" borderId="0" xfId="0" applyFont="1" applyFill="1" applyAlignment="1">
      <alignment wrapText="1"/>
    </xf>
    <xf numFmtId="0" fontId="22" fillId="8" borderId="4" xfId="0" applyFont="1" applyFill="1" applyBorder="1" applyAlignment="1">
      <alignment horizontal="center"/>
    </xf>
    <xf numFmtId="0" fontId="20" fillId="13" borderId="0" xfId="0" quotePrefix="1" applyFont="1" applyFill="1" applyAlignment="1">
      <alignment horizontal="right"/>
    </xf>
    <xf numFmtId="18" fontId="20" fillId="13" borderId="0" xfId="0" applyNumberFormat="1" applyFont="1" applyFill="1" applyAlignment="1">
      <alignment horizontal="left"/>
    </xf>
    <xf numFmtId="0" fontId="20" fillId="8" borderId="0" xfId="0" applyFont="1" applyFill="1" applyAlignment="1">
      <alignment horizontal="right" wrapText="1"/>
    </xf>
    <xf numFmtId="18" fontId="20" fillId="8" borderId="0" xfId="0" quotePrefix="1" applyNumberFormat="1" applyFont="1" applyFill="1" applyAlignment="1">
      <alignment horizontal="left"/>
    </xf>
    <xf numFmtId="0" fontId="18" fillId="14" borderId="0" xfId="0" applyFont="1" applyFill="1" applyAlignment="1">
      <alignment wrapText="1"/>
    </xf>
    <xf numFmtId="0" fontId="18" fillId="14" borderId="0" xfId="0" applyFont="1" applyFill="1"/>
    <xf numFmtId="0" fontId="22" fillId="14" borderId="4" xfId="0" applyFont="1" applyFill="1" applyBorder="1" applyAlignment="1">
      <alignment horizontal="center"/>
    </xf>
    <xf numFmtId="18" fontId="20" fillId="10" borderId="0" xfId="0" applyNumberFormat="1" applyFont="1" applyFill="1" applyAlignment="1">
      <alignment horizontal="left"/>
    </xf>
    <xf numFmtId="0" fontId="20" fillId="14" borderId="0" xfId="0" applyFont="1" applyFill="1" applyAlignment="1">
      <alignment horizontal="right" wrapText="1"/>
    </xf>
    <xf numFmtId="18" fontId="20" fillId="14" borderId="0" xfId="0" quotePrefix="1" applyNumberFormat="1" applyFont="1" applyFill="1" applyAlignment="1">
      <alignment horizontal="left"/>
    </xf>
    <xf numFmtId="0" fontId="18" fillId="8" borderId="0" xfId="0" quotePrefix="1" applyFont="1" applyFill="1" applyAlignment="1">
      <alignment horizontal="left" wrapText="1"/>
    </xf>
    <xf numFmtId="0" fontId="22" fillId="8" borderId="4" xfId="0" quotePrefix="1" applyFont="1" applyFill="1" applyBorder="1" applyAlignment="1">
      <alignment horizontal="center"/>
    </xf>
    <xf numFmtId="0" fontId="20" fillId="13" borderId="0" xfId="0" applyFont="1" applyFill="1" applyAlignment="1">
      <alignment horizontal="right"/>
    </xf>
    <xf numFmtId="18" fontId="20" fillId="10" borderId="0" xfId="0" quotePrefix="1" applyNumberFormat="1" applyFont="1" applyFill="1" applyAlignment="1">
      <alignment horizontal="left"/>
    </xf>
    <xf numFmtId="0" fontId="20" fillId="10" borderId="0" xfId="0" quotePrefix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1" fillId="15" borderId="16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 vertical="center" wrapText="1"/>
    </xf>
    <xf numFmtId="1" fontId="25" fillId="0" borderId="0" xfId="0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/>
    </xf>
    <xf numFmtId="0" fontId="0" fillId="8" borderId="0" xfId="0" quotePrefix="1" applyFill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4" borderId="12" xfId="0" applyFont="1" applyFill="1" applyBorder="1"/>
    <xf numFmtId="14" fontId="9" fillId="4" borderId="0" xfId="0" quotePrefix="1" applyNumberFormat="1" applyFont="1" applyFill="1" applyAlignment="1">
      <alignment horizontal="right"/>
    </xf>
    <xf numFmtId="0" fontId="16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8" fillId="14" borderId="0" xfId="0" quotePrefix="1" applyFont="1" applyFill="1" applyAlignment="1">
      <alignment horizontal="left" wrapText="1"/>
    </xf>
    <xf numFmtId="0" fontId="0" fillId="8" borderId="4" xfId="0" applyFill="1" applyBorder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8" borderId="0" xfId="0" quotePrefix="1" applyFont="1" applyFill="1" applyAlignment="1">
      <alignment horizontal="right" wrapText="1"/>
    </xf>
    <xf numFmtId="0" fontId="22" fillId="0" borderId="7" xfId="0" applyFont="1" applyBorder="1" applyAlignment="1">
      <alignment horizontal="center" vertical="center"/>
    </xf>
    <xf numFmtId="18" fontId="22" fillId="0" borderId="7" xfId="0" quotePrefix="1" applyNumberFormat="1" applyFont="1" applyBorder="1" applyAlignment="1">
      <alignment horizontal="center" vertical="center"/>
    </xf>
    <xf numFmtId="0" fontId="22" fillId="0" borderId="7" xfId="0" quotePrefix="1" applyFont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18" fontId="22" fillId="0" borderId="7" xfId="0" applyNumberFormat="1" applyFont="1" applyBorder="1" applyAlignment="1">
      <alignment horizontal="center" vertical="center"/>
    </xf>
    <xf numFmtId="0" fontId="22" fillId="12" borderId="7" xfId="0" quotePrefix="1" applyFont="1" applyFill="1" applyBorder="1" applyAlignment="1">
      <alignment horizontal="center" vertical="center"/>
    </xf>
    <xf numFmtId="18" fontId="22" fillId="12" borderId="7" xfId="0" quotePrefix="1" applyNumberFormat="1" applyFont="1" applyFill="1" applyBorder="1" applyAlignment="1">
      <alignment horizontal="center" vertical="center"/>
    </xf>
    <xf numFmtId="18" fontId="22" fillId="12" borderId="7" xfId="0" applyNumberFormat="1" applyFont="1" applyFill="1" applyBorder="1" applyAlignment="1">
      <alignment horizontal="center" vertical="center"/>
    </xf>
    <xf numFmtId="0" fontId="21" fillId="1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4" xfId="0" applyFont="1" applyBorder="1"/>
    <xf numFmtId="0" fontId="18" fillId="0" borderId="15" xfId="0" applyFont="1" applyBorder="1"/>
    <xf numFmtId="0" fontId="1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 indent="28"/>
    </xf>
    <xf numFmtId="16" fontId="2" fillId="11" borderId="17" xfId="0" applyNumberFormat="1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left" vertical="center"/>
    </xf>
    <xf numFmtId="0" fontId="4" fillId="15" borderId="18" xfId="0" applyFont="1" applyFill="1" applyBorder="1"/>
    <xf numFmtId="0" fontId="2" fillId="15" borderId="18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16" fontId="2" fillId="11" borderId="2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 vertical="center" wrapText="1"/>
    </xf>
    <xf numFmtId="14" fontId="9" fillId="4" borderId="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8" borderId="4" xfId="0" quotePrefix="1" applyFill="1" applyBorder="1" applyAlignment="1">
      <alignment horizontal="left"/>
    </xf>
    <xf numFmtId="14" fontId="0" fillId="10" borderId="12" xfId="0" applyNumberFormat="1" applyFill="1" applyBorder="1"/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10" borderId="4" xfId="0" quotePrefix="1" applyFill="1" applyBorder="1" applyAlignment="1">
      <alignment horizontal="left"/>
    </xf>
    <xf numFmtId="0" fontId="13" fillId="10" borderId="0" xfId="0" quotePrefix="1" applyFont="1" applyFill="1" applyAlignment="1">
      <alignment horizontal="left"/>
    </xf>
    <xf numFmtId="0" fontId="13" fillId="10" borderId="12" xfId="0" quotePrefix="1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29" fillId="10" borderId="12" xfId="0" quotePrefix="1" applyFont="1" applyFill="1" applyBorder="1" applyAlignment="1">
      <alignment horizontal="center"/>
    </xf>
    <xf numFmtId="0" fontId="29" fillId="10" borderId="0" xfId="0" quotePrefix="1" applyFont="1" applyFill="1" applyAlignment="1">
      <alignment horizontal="center"/>
    </xf>
    <xf numFmtId="0" fontId="29" fillId="10" borderId="0" xfId="0" applyFont="1" applyFill="1" applyAlignment="1">
      <alignment horizontal="left"/>
    </xf>
    <xf numFmtId="0" fontId="30" fillId="10" borderId="0" xfId="0" applyFont="1" applyFill="1" applyAlignment="1">
      <alignment horizontal="center"/>
    </xf>
    <xf numFmtId="14" fontId="30" fillId="10" borderId="0" xfId="0" applyNumberFormat="1" applyFont="1" applyFill="1" applyAlignment="1">
      <alignment horizontal="center"/>
    </xf>
    <xf numFmtId="0" fontId="0" fillId="10" borderId="10" xfId="0" applyFill="1" applyBorder="1" applyAlignment="1">
      <alignment horizontal="center"/>
    </xf>
    <xf numFmtId="0" fontId="5" fillId="10" borderId="23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0" fontId="5" fillId="10" borderId="26" xfId="0" applyFont="1" applyFill="1" applyBorder="1" applyAlignment="1">
      <alignment horizontal="center"/>
    </xf>
    <xf numFmtId="0" fontId="0" fillId="10" borderId="0" xfId="0" applyFill="1"/>
    <xf numFmtId="14" fontId="0" fillId="10" borderId="0" xfId="0" applyNumberFormat="1" applyFill="1"/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31" fillId="10" borderId="0" xfId="0" applyFont="1" applyFill="1" applyAlignment="1">
      <alignment horizontal="center"/>
    </xf>
    <xf numFmtId="0" fontId="31" fillId="10" borderId="0" xfId="0" quotePrefix="1" applyFont="1" applyFill="1" applyAlignment="1">
      <alignment horizontal="left"/>
    </xf>
    <xf numFmtId="0" fontId="22" fillId="16" borderId="7" xfId="0" quotePrefix="1" applyFont="1" applyFill="1" applyBorder="1" applyAlignment="1">
      <alignment horizontal="center" vertical="center"/>
    </xf>
    <xf numFmtId="0" fontId="22" fillId="16" borderId="7" xfId="0" applyFont="1" applyFill="1" applyBorder="1" applyAlignment="1">
      <alignment horizontal="center" vertical="center"/>
    </xf>
    <xf numFmtId="0" fontId="13" fillId="10" borderId="1" xfId="0" quotePrefix="1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14" fontId="3" fillId="10" borderId="0" xfId="0" applyNumberFormat="1" applyFont="1" applyFill="1" applyAlignment="1">
      <alignment horizontal="center" wrapText="1"/>
    </xf>
    <xf numFmtId="0" fontId="3" fillId="10" borderId="2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0" fillId="8" borderId="0" xfId="0" applyFill="1" applyBorder="1"/>
    <xf numFmtId="0" fontId="23" fillId="0" borderId="0" xfId="0" applyFont="1" applyBorder="1" applyAlignment="1">
      <alignment horizontal="center"/>
    </xf>
    <xf numFmtId="16" fontId="2" fillId="11" borderId="6" xfId="0" quotePrefix="1" applyNumberFormat="1" applyFont="1" applyFill="1" applyBorder="1" applyAlignment="1">
      <alignment horizontal="center" vertical="center" wrapText="1"/>
    </xf>
    <xf numFmtId="0" fontId="22" fillId="16" borderId="16" xfId="0" quotePrefix="1" applyFont="1" applyFill="1" applyBorder="1" applyAlignment="1">
      <alignment horizontal="center" vertical="center"/>
    </xf>
    <xf numFmtId="0" fontId="1" fillId="15" borderId="27" xfId="0" applyFont="1" applyFill="1" applyBorder="1" applyAlignment="1">
      <alignment horizontal="left" vertical="center"/>
    </xf>
    <xf numFmtId="0" fontId="4" fillId="15" borderId="27" xfId="0" applyFont="1" applyFill="1" applyBorder="1"/>
    <xf numFmtId="0" fontId="2" fillId="15" borderId="27" xfId="0" applyFont="1" applyFill="1" applyBorder="1" applyAlignment="1">
      <alignment horizontal="center" vertical="center"/>
    </xf>
    <xf numFmtId="0" fontId="1" fillId="15" borderId="28" xfId="0" applyFont="1" applyFill="1" applyBorder="1" applyAlignment="1">
      <alignment horizontal="left" vertical="center"/>
    </xf>
    <xf numFmtId="18" fontId="22" fillId="16" borderId="0" xfId="0" quotePrefix="1" applyNumberFormat="1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center"/>
    </xf>
    <xf numFmtId="0" fontId="18" fillId="16" borderId="0" xfId="0" quotePrefix="1" applyFont="1" applyFill="1" applyAlignment="1">
      <alignment horizontal="left" wrapText="1"/>
    </xf>
  </cellXfs>
  <cellStyles count="2">
    <cellStyle name="Normal" xfId="0" builtinId="0"/>
    <cellStyle name="Normal 2" xfId="1" xr:uid="{FAD5C279-902F-4532-B590-B9D0B270E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1589-C159-4E62-94D6-74B5F545B0C4}">
  <sheetPr>
    <pageSetUpPr fitToPage="1"/>
  </sheetPr>
  <dimension ref="A1:O35"/>
  <sheetViews>
    <sheetView tabSelected="1" zoomScale="60" zoomScaleNormal="60" workbookViewId="0">
      <selection activeCell="J6" sqref="J6"/>
    </sheetView>
  </sheetViews>
  <sheetFormatPr defaultColWidth="8.81640625" defaultRowHeight="14.5" x14ac:dyDescent="0.35"/>
  <cols>
    <col min="1" max="1" width="13.453125" bestFit="1" customWidth="1"/>
    <col min="2" max="2" width="15" customWidth="1"/>
    <col min="3" max="3" width="4.1796875" customWidth="1"/>
    <col min="4" max="4" width="13.453125" style="112" customWidth="1"/>
    <col min="5" max="5" width="16.54296875" customWidth="1"/>
    <col min="6" max="6" width="4.54296875" customWidth="1"/>
    <col min="7" max="7" width="13.453125" style="112" customWidth="1"/>
    <col min="8" max="8" width="16.54296875" customWidth="1"/>
    <col min="9" max="9" width="7.1796875" customWidth="1"/>
    <col min="10" max="10" width="13.1796875" style="112" customWidth="1"/>
    <col min="11" max="11" width="16.54296875" customWidth="1"/>
  </cols>
  <sheetData>
    <row r="1" spans="1:15" ht="18.5" x14ac:dyDescent="0.45">
      <c r="A1" s="79"/>
      <c r="B1" s="80" t="s">
        <v>465</v>
      </c>
      <c r="C1" s="79"/>
      <c r="D1" s="81"/>
      <c r="E1" s="79"/>
      <c r="F1" s="79"/>
      <c r="G1" s="81"/>
      <c r="H1" s="79"/>
      <c r="I1" s="79"/>
      <c r="J1" s="81"/>
      <c r="K1" s="79"/>
    </row>
    <row r="2" spans="1:15" ht="18.5" x14ac:dyDescent="0.45">
      <c r="A2" s="82">
        <v>45868</v>
      </c>
      <c r="B2" s="83" t="s">
        <v>327</v>
      </c>
      <c r="C2" s="83"/>
      <c r="D2" s="82">
        <f>A2+7</f>
        <v>45875</v>
      </c>
      <c r="E2" s="84" t="s">
        <v>328</v>
      </c>
      <c r="F2" s="79"/>
      <c r="G2" s="82">
        <f>D2+7</f>
        <v>45882</v>
      </c>
      <c r="H2" s="84" t="s">
        <v>329</v>
      </c>
      <c r="I2" s="79"/>
      <c r="J2" s="82">
        <f>G2+7</f>
        <v>45889</v>
      </c>
      <c r="K2" s="84" t="s">
        <v>330</v>
      </c>
    </row>
    <row r="3" spans="1:15" ht="18.5" x14ac:dyDescent="0.45">
      <c r="A3" s="85"/>
      <c r="B3" s="85" t="s">
        <v>331</v>
      </c>
      <c r="C3" s="79"/>
      <c r="D3" s="85"/>
      <c r="E3" s="85" t="s">
        <v>332</v>
      </c>
      <c r="F3" s="79"/>
      <c r="G3" s="85"/>
      <c r="H3" s="85" t="s">
        <v>333</v>
      </c>
      <c r="I3" s="79"/>
      <c r="J3" s="85"/>
      <c r="K3" s="85" t="s">
        <v>334</v>
      </c>
    </row>
    <row r="4" spans="1:15" ht="38" thickBot="1" x14ac:dyDescent="0.55000000000000004">
      <c r="A4" s="85" t="s">
        <v>335</v>
      </c>
      <c r="B4" s="86" t="s">
        <v>194</v>
      </c>
      <c r="C4" s="79"/>
      <c r="D4" s="87" t="s">
        <v>336</v>
      </c>
      <c r="E4" s="86" t="s">
        <v>202</v>
      </c>
      <c r="F4" s="79"/>
      <c r="G4" s="87" t="s">
        <v>337</v>
      </c>
      <c r="H4" s="86" t="s">
        <v>202</v>
      </c>
      <c r="I4" s="79"/>
      <c r="J4" s="151" t="s">
        <v>540</v>
      </c>
      <c r="K4" s="86" t="s">
        <v>45</v>
      </c>
    </row>
    <row r="5" spans="1:15" ht="38" thickBot="1" x14ac:dyDescent="0.55000000000000004">
      <c r="A5" s="85" t="s">
        <v>338</v>
      </c>
      <c r="B5" s="86" t="s">
        <v>202</v>
      </c>
      <c r="C5" s="79"/>
      <c r="D5" s="87" t="s">
        <v>339</v>
      </c>
      <c r="E5" s="86" t="s">
        <v>471</v>
      </c>
      <c r="F5" s="79"/>
      <c r="G5" s="87" t="s">
        <v>340</v>
      </c>
      <c r="H5" s="86" t="s">
        <v>45</v>
      </c>
      <c r="I5" s="79"/>
      <c r="J5" s="241" t="s">
        <v>541</v>
      </c>
      <c r="K5" s="240" t="s">
        <v>63</v>
      </c>
    </row>
    <row r="6" spans="1:15" s="3" customFormat="1" ht="18.5" x14ac:dyDescent="0.45">
      <c r="A6" s="88" t="s">
        <v>341</v>
      </c>
      <c r="B6" s="89" t="s">
        <v>307</v>
      </c>
      <c r="C6" s="90"/>
      <c r="D6" s="88" t="s">
        <v>1</v>
      </c>
      <c r="E6" s="89" t="s">
        <v>307</v>
      </c>
      <c r="F6" s="90"/>
      <c r="G6" s="88" t="s">
        <v>341</v>
      </c>
      <c r="H6" s="89" t="s">
        <v>307</v>
      </c>
      <c r="I6" s="90"/>
      <c r="J6" s="88" t="s">
        <v>1</v>
      </c>
      <c r="K6" s="89" t="s">
        <v>307</v>
      </c>
    </row>
    <row r="7" spans="1:15" ht="18.5" x14ac:dyDescent="0.45">
      <c r="A7" s="91"/>
      <c r="B7" s="91" t="s">
        <v>342</v>
      </c>
      <c r="C7" s="79"/>
      <c r="D7" s="91"/>
      <c r="E7" s="91" t="s">
        <v>343</v>
      </c>
      <c r="F7" s="79"/>
      <c r="G7" s="91"/>
      <c r="H7" s="91" t="s">
        <v>344</v>
      </c>
      <c r="I7" s="79"/>
      <c r="J7" s="92"/>
      <c r="K7" s="93" t="s">
        <v>345</v>
      </c>
    </row>
    <row r="8" spans="1:15" ht="38" thickBot="1" x14ac:dyDescent="0.55000000000000004">
      <c r="A8" s="91" t="s">
        <v>346</v>
      </c>
      <c r="B8" s="94" t="s">
        <v>21</v>
      </c>
      <c r="C8" s="79"/>
      <c r="D8" s="95" t="s">
        <v>347</v>
      </c>
      <c r="E8" s="94" t="s">
        <v>45</v>
      </c>
      <c r="F8" s="79"/>
      <c r="G8" s="95" t="s">
        <v>348</v>
      </c>
      <c r="H8" s="94" t="s">
        <v>73</v>
      </c>
      <c r="I8" s="79"/>
      <c r="J8" s="92" t="s">
        <v>349</v>
      </c>
      <c r="K8" s="96" t="s">
        <v>202</v>
      </c>
    </row>
    <row r="9" spans="1:15" ht="38" thickBot="1" x14ac:dyDescent="0.55000000000000004">
      <c r="A9" s="91" t="s">
        <v>350</v>
      </c>
      <c r="B9" s="94" t="s">
        <v>63</v>
      </c>
      <c r="C9" s="79"/>
      <c r="D9" s="95" t="s">
        <v>351</v>
      </c>
      <c r="E9" s="94" t="s">
        <v>4</v>
      </c>
      <c r="F9" s="79"/>
      <c r="G9" s="95" t="s">
        <v>352</v>
      </c>
      <c r="H9" s="94" t="s">
        <v>63</v>
      </c>
      <c r="I9" s="79"/>
      <c r="J9" s="92" t="s">
        <v>353</v>
      </c>
      <c r="K9" s="96" t="s">
        <v>73</v>
      </c>
    </row>
    <row r="10" spans="1:15" s="3" customFormat="1" ht="18.5" x14ac:dyDescent="0.45">
      <c r="A10" s="97" t="s">
        <v>354</v>
      </c>
      <c r="B10" s="98" t="s">
        <v>307</v>
      </c>
      <c r="C10" s="90"/>
      <c r="D10" s="97" t="s">
        <v>2</v>
      </c>
      <c r="E10" s="98" t="s">
        <v>307</v>
      </c>
      <c r="F10" s="90"/>
      <c r="G10" s="97" t="s">
        <v>354</v>
      </c>
      <c r="H10" s="98" t="s">
        <v>307</v>
      </c>
      <c r="I10" s="90"/>
      <c r="J10" s="99" t="s">
        <v>2</v>
      </c>
      <c r="K10" s="100" t="s">
        <v>307</v>
      </c>
      <c r="O10" s="3" t="s">
        <v>494</v>
      </c>
    </row>
    <row r="11" spans="1:15" ht="18.5" x14ac:dyDescent="0.45">
      <c r="A11" s="85"/>
      <c r="B11" s="85" t="s">
        <v>355</v>
      </c>
      <c r="C11" s="79"/>
      <c r="D11" s="85"/>
      <c r="E11" s="85" t="s">
        <v>356</v>
      </c>
      <c r="F11" s="79"/>
      <c r="G11" s="101"/>
      <c r="H11" s="102" t="s">
        <v>357</v>
      </c>
      <c r="I11" s="79"/>
      <c r="J11" s="101"/>
      <c r="K11" s="102" t="s">
        <v>358</v>
      </c>
    </row>
    <row r="12" spans="1:15" ht="38" thickBot="1" x14ac:dyDescent="0.55000000000000004">
      <c r="A12" s="85" t="s">
        <v>359</v>
      </c>
      <c r="B12" s="86" t="s">
        <v>45</v>
      </c>
      <c r="C12" s="79"/>
      <c r="D12" s="87" t="s">
        <v>360</v>
      </c>
      <c r="E12" s="86" t="s">
        <v>37</v>
      </c>
      <c r="F12" s="79"/>
      <c r="G12" s="101" t="s">
        <v>361</v>
      </c>
      <c r="H12" s="103" t="s">
        <v>49</v>
      </c>
      <c r="J12" s="101" t="s">
        <v>362</v>
      </c>
      <c r="K12" s="103" t="s">
        <v>68</v>
      </c>
    </row>
    <row r="13" spans="1:15" ht="38" thickBot="1" x14ac:dyDescent="0.55000000000000004">
      <c r="A13" s="85" t="s">
        <v>363</v>
      </c>
      <c r="B13" s="86" t="s">
        <v>15</v>
      </c>
      <c r="C13" s="79"/>
      <c r="D13" s="87" t="s">
        <v>364</v>
      </c>
      <c r="E13" s="86" t="s">
        <v>73</v>
      </c>
      <c r="F13" s="79"/>
      <c r="G13" s="101" t="s">
        <v>365</v>
      </c>
      <c r="H13" s="103" t="s">
        <v>15</v>
      </c>
      <c r="J13" s="101" t="s">
        <v>366</v>
      </c>
      <c r="K13" s="103" t="s">
        <v>82</v>
      </c>
    </row>
    <row r="14" spans="1:15" s="3" customFormat="1" ht="18.5" x14ac:dyDescent="0.45">
      <c r="A14" s="88" t="s">
        <v>341</v>
      </c>
      <c r="B14" s="104" t="s">
        <v>367</v>
      </c>
      <c r="C14" s="90"/>
      <c r="D14" s="88" t="s">
        <v>1</v>
      </c>
      <c r="E14" s="104" t="s">
        <v>367</v>
      </c>
      <c r="F14" s="90"/>
      <c r="G14" s="105" t="s">
        <v>341</v>
      </c>
      <c r="H14" s="106" t="s">
        <v>367</v>
      </c>
      <c r="I14" s="90"/>
      <c r="J14" s="105" t="s">
        <v>1</v>
      </c>
      <c r="K14" s="106" t="s">
        <v>367</v>
      </c>
    </row>
    <row r="15" spans="1:15" ht="18.5" x14ac:dyDescent="0.45">
      <c r="A15" s="91"/>
      <c r="B15" s="91" t="s">
        <v>368</v>
      </c>
      <c r="C15" s="79"/>
      <c r="D15" s="91"/>
      <c r="E15" s="91" t="s">
        <v>369</v>
      </c>
      <c r="F15" s="79"/>
      <c r="G15" s="92"/>
      <c r="H15" s="93" t="s">
        <v>370</v>
      </c>
      <c r="I15" s="79"/>
      <c r="J15" s="92"/>
      <c r="K15" s="93" t="s">
        <v>371</v>
      </c>
    </row>
    <row r="16" spans="1:15" ht="38" thickBot="1" x14ac:dyDescent="0.55000000000000004">
      <c r="A16" s="91" t="s">
        <v>372</v>
      </c>
      <c r="B16" s="94" t="s">
        <v>37</v>
      </c>
      <c r="C16" s="79"/>
      <c r="D16" s="95" t="s">
        <v>373</v>
      </c>
      <c r="E16" s="94" t="s">
        <v>82</v>
      </c>
      <c r="F16" s="79"/>
      <c r="G16" s="107" t="s">
        <v>374</v>
      </c>
      <c r="H16" s="108" t="s">
        <v>21</v>
      </c>
      <c r="J16" s="107" t="s">
        <v>375</v>
      </c>
      <c r="K16" s="108" t="s">
        <v>194</v>
      </c>
    </row>
    <row r="17" spans="1:11" ht="38" thickBot="1" x14ac:dyDescent="0.55000000000000004">
      <c r="A17" s="91" t="s">
        <v>376</v>
      </c>
      <c r="B17" s="94" t="s">
        <v>39</v>
      </c>
      <c r="C17" s="79"/>
      <c r="D17" s="95" t="s">
        <v>377</v>
      </c>
      <c r="E17" s="94" t="s">
        <v>63</v>
      </c>
      <c r="F17" s="79"/>
      <c r="G17" s="107" t="s">
        <v>378</v>
      </c>
      <c r="H17" s="96" t="s">
        <v>53</v>
      </c>
      <c r="J17" s="107" t="s">
        <v>379</v>
      </c>
      <c r="K17" s="96" t="s">
        <v>37</v>
      </c>
    </row>
    <row r="18" spans="1:11" s="3" customFormat="1" ht="18.5" x14ac:dyDescent="0.45">
      <c r="A18" s="109" t="s">
        <v>2</v>
      </c>
      <c r="B18" s="98" t="s">
        <v>367</v>
      </c>
      <c r="C18" s="90"/>
      <c r="D18" s="109" t="s">
        <v>2</v>
      </c>
      <c r="E18" s="98" t="s">
        <v>367</v>
      </c>
      <c r="F18" s="90"/>
      <c r="G18" s="156" t="s">
        <v>2</v>
      </c>
      <c r="H18" s="100" t="s">
        <v>367</v>
      </c>
      <c r="I18" s="90"/>
      <c r="J18" s="156" t="s">
        <v>2</v>
      </c>
      <c r="K18" s="100" t="s">
        <v>367</v>
      </c>
    </row>
    <row r="19" spans="1:11" ht="18.5" x14ac:dyDescent="0.45">
      <c r="A19" s="85"/>
      <c r="B19" s="85" t="s">
        <v>380</v>
      </c>
      <c r="C19" s="79"/>
      <c r="D19" s="101"/>
      <c r="E19" s="102" t="s">
        <v>381</v>
      </c>
      <c r="F19" s="79"/>
      <c r="G19" s="101"/>
      <c r="H19" s="102" t="s">
        <v>382</v>
      </c>
      <c r="I19" s="79"/>
      <c r="J19" s="101"/>
      <c r="K19" s="102" t="s">
        <v>383</v>
      </c>
    </row>
    <row r="20" spans="1:11" ht="38" thickBot="1" x14ac:dyDescent="0.55000000000000004">
      <c r="A20" s="85" t="s">
        <v>384</v>
      </c>
      <c r="B20" s="86" t="s">
        <v>4</v>
      </c>
      <c r="C20" s="79"/>
      <c r="D20" s="151" t="s">
        <v>410</v>
      </c>
      <c r="E20" s="103" t="s">
        <v>10</v>
      </c>
      <c r="F20" s="79"/>
      <c r="G20" s="101" t="s">
        <v>386</v>
      </c>
      <c r="H20" s="103" t="s">
        <v>194</v>
      </c>
      <c r="J20" s="101" t="s">
        <v>387</v>
      </c>
      <c r="K20" s="103" t="s">
        <v>49</v>
      </c>
    </row>
    <row r="21" spans="1:11" ht="38" thickBot="1" x14ac:dyDescent="0.55000000000000004">
      <c r="A21" s="85" t="s">
        <v>388</v>
      </c>
      <c r="B21" s="86" t="s">
        <v>10</v>
      </c>
      <c r="C21" s="79"/>
      <c r="D21" s="151" t="s">
        <v>414</v>
      </c>
      <c r="E21" s="103" t="s">
        <v>49</v>
      </c>
      <c r="F21" s="79"/>
      <c r="G21" s="101" t="s">
        <v>390</v>
      </c>
      <c r="H21" s="103" t="s">
        <v>68</v>
      </c>
      <c r="J21" s="101" t="s">
        <v>391</v>
      </c>
      <c r="K21" s="103" t="s">
        <v>21</v>
      </c>
    </row>
    <row r="22" spans="1:11" s="3" customFormat="1" ht="18.5" x14ac:dyDescent="0.45">
      <c r="A22" s="88" t="s">
        <v>1</v>
      </c>
      <c r="B22" s="110" t="s">
        <v>392</v>
      </c>
      <c r="C22" s="90"/>
      <c r="D22" s="105" t="s">
        <v>1</v>
      </c>
      <c r="E22" s="106" t="s">
        <v>392</v>
      </c>
      <c r="F22" s="90"/>
      <c r="G22" s="105" t="s">
        <v>1</v>
      </c>
      <c r="H22" s="106" t="s">
        <v>392</v>
      </c>
      <c r="I22" s="90"/>
      <c r="J22" s="105" t="s">
        <v>1</v>
      </c>
      <c r="K22" s="106" t="s">
        <v>392</v>
      </c>
    </row>
    <row r="23" spans="1:11" ht="18.5" x14ac:dyDescent="0.45">
      <c r="A23" s="91"/>
      <c r="B23" s="91" t="s">
        <v>393</v>
      </c>
      <c r="C23" s="79"/>
      <c r="D23" s="92"/>
      <c r="E23" s="93" t="s">
        <v>394</v>
      </c>
      <c r="F23" s="79"/>
      <c r="G23" s="92"/>
      <c r="H23" s="93" t="s">
        <v>395</v>
      </c>
      <c r="I23" s="79"/>
      <c r="J23" s="92"/>
      <c r="K23" s="93" t="s">
        <v>396</v>
      </c>
    </row>
    <row r="24" spans="1:11" ht="38" thickBot="1" x14ac:dyDescent="0.55000000000000004">
      <c r="A24" s="91" t="s">
        <v>397</v>
      </c>
      <c r="B24" s="94" t="s">
        <v>73</v>
      </c>
      <c r="C24" s="79"/>
      <c r="D24" s="107" t="s">
        <v>398</v>
      </c>
      <c r="E24" s="108" t="s">
        <v>15</v>
      </c>
      <c r="F24" s="79"/>
      <c r="G24" s="107" t="s">
        <v>399</v>
      </c>
      <c r="H24" s="108" t="s">
        <v>37</v>
      </c>
      <c r="J24" s="107" t="s">
        <v>400</v>
      </c>
      <c r="K24" s="108" t="s">
        <v>4</v>
      </c>
    </row>
    <row r="25" spans="1:11" ht="38" thickBot="1" x14ac:dyDescent="0.55000000000000004">
      <c r="A25" s="91" t="s">
        <v>401</v>
      </c>
      <c r="B25" s="94" t="s">
        <v>49</v>
      </c>
      <c r="C25" s="79"/>
      <c r="D25" s="107" t="s">
        <v>402</v>
      </c>
      <c r="E25" s="96" t="s">
        <v>39</v>
      </c>
      <c r="F25" s="79"/>
      <c r="G25" s="107" t="s">
        <v>403</v>
      </c>
      <c r="H25" s="96" t="s">
        <v>82</v>
      </c>
      <c r="J25" s="107" t="s">
        <v>404</v>
      </c>
      <c r="K25" s="96" t="s">
        <v>10</v>
      </c>
    </row>
    <row r="26" spans="1:11" s="3" customFormat="1" ht="18.5" x14ac:dyDescent="0.45">
      <c r="A26" s="109" t="s">
        <v>2</v>
      </c>
      <c r="B26" s="98" t="s">
        <v>392</v>
      </c>
      <c r="C26" s="90"/>
      <c r="D26" s="99" t="s">
        <v>2</v>
      </c>
      <c r="E26" s="100" t="s">
        <v>392</v>
      </c>
      <c r="F26" s="90"/>
      <c r="G26" s="99" t="s">
        <v>2</v>
      </c>
      <c r="H26" s="100" t="s">
        <v>392</v>
      </c>
      <c r="I26" s="90"/>
      <c r="J26" s="99" t="s">
        <v>2</v>
      </c>
      <c r="K26" s="100" t="s">
        <v>392</v>
      </c>
    </row>
    <row r="27" spans="1:11" ht="18.5" x14ac:dyDescent="0.45">
      <c r="A27" s="85"/>
      <c r="B27" s="85" t="s">
        <v>405</v>
      </c>
      <c r="C27" s="79"/>
      <c r="D27" s="101"/>
      <c r="E27" s="102" t="s">
        <v>406</v>
      </c>
      <c r="F27" s="79"/>
      <c r="G27" s="101"/>
      <c r="H27" s="102" t="s">
        <v>407</v>
      </c>
      <c r="I27" s="79"/>
      <c r="J27" s="101"/>
      <c r="K27" s="102" t="s">
        <v>408</v>
      </c>
    </row>
    <row r="28" spans="1:11" ht="38" thickBot="1" x14ac:dyDescent="0.55000000000000004">
      <c r="A28" s="85" t="s">
        <v>409</v>
      </c>
      <c r="B28" s="86" t="s">
        <v>53</v>
      </c>
      <c r="C28" s="79"/>
      <c r="D28" s="101" t="s">
        <v>385</v>
      </c>
      <c r="E28" s="103" t="s">
        <v>194</v>
      </c>
      <c r="F28" s="79"/>
      <c r="G28" s="101" t="s">
        <v>411</v>
      </c>
      <c r="H28" s="103" t="s">
        <v>471</v>
      </c>
      <c r="J28" s="101" t="s">
        <v>412</v>
      </c>
      <c r="K28" s="103" t="s">
        <v>471</v>
      </c>
    </row>
    <row r="29" spans="1:11" ht="38" thickBot="1" x14ac:dyDescent="0.55000000000000004">
      <c r="A29" s="85" t="s">
        <v>413</v>
      </c>
      <c r="B29" s="86" t="s">
        <v>82</v>
      </c>
      <c r="C29" s="79"/>
      <c r="D29" s="101" t="s">
        <v>389</v>
      </c>
      <c r="E29" s="103" t="s">
        <v>21</v>
      </c>
      <c r="F29" s="79"/>
      <c r="G29" s="101" t="s">
        <v>415</v>
      </c>
      <c r="H29" s="103" t="s">
        <v>4</v>
      </c>
      <c r="J29" s="101" t="s">
        <v>416</v>
      </c>
      <c r="K29" s="103" t="s">
        <v>39</v>
      </c>
    </row>
    <row r="30" spans="1:11" s="3" customFormat="1" ht="18.5" x14ac:dyDescent="0.45">
      <c r="A30" s="111" t="s">
        <v>341</v>
      </c>
      <c r="B30" s="110" t="s">
        <v>417</v>
      </c>
      <c r="C30" s="90"/>
      <c r="D30" s="105" t="s">
        <v>1</v>
      </c>
      <c r="E30" s="106" t="s">
        <v>417</v>
      </c>
      <c r="F30" s="90"/>
      <c r="G30" s="105" t="s">
        <v>341</v>
      </c>
      <c r="H30" s="106" t="s">
        <v>417</v>
      </c>
      <c r="I30" s="90"/>
      <c r="J30" s="105" t="s">
        <v>1</v>
      </c>
      <c r="K30" s="106" t="s">
        <v>417</v>
      </c>
    </row>
    <row r="31" spans="1:11" ht="18.5" x14ac:dyDescent="0.45">
      <c r="A31" s="91"/>
      <c r="B31" s="91" t="s">
        <v>418</v>
      </c>
      <c r="C31" s="79"/>
      <c r="D31" s="92"/>
      <c r="E31" s="93" t="s">
        <v>419</v>
      </c>
      <c r="F31" s="79"/>
      <c r="G31" s="92"/>
      <c r="H31" s="93" t="s">
        <v>420</v>
      </c>
      <c r="I31" s="79"/>
      <c r="J31" s="92"/>
      <c r="K31" s="93" t="s">
        <v>421</v>
      </c>
    </row>
    <row r="32" spans="1:11" ht="38" thickBot="1" x14ac:dyDescent="0.55000000000000004">
      <c r="A32" s="91" t="s">
        <v>422</v>
      </c>
      <c r="B32" s="94" t="s">
        <v>471</v>
      </c>
      <c r="C32" s="79"/>
      <c r="D32" s="92" t="s">
        <v>423</v>
      </c>
      <c r="E32" s="108" t="s">
        <v>53</v>
      </c>
      <c r="F32" s="79"/>
      <c r="G32" s="107" t="s">
        <v>424</v>
      </c>
      <c r="H32" s="108" t="s">
        <v>10</v>
      </c>
      <c r="J32" s="92" t="s">
        <v>425</v>
      </c>
      <c r="K32" s="108" t="s">
        <v>15</v>
      </c>
    </row>
    <row r="33" spans="1:11" ht="38" thickBot="1" x14ac:dyDescent="0.55000000000000004">
      <c r="A33" s="91" t="s">
        <v>426</v>
      </c>
      <c r="B33" s="94" t="s">
        <v>68</v>
      </c>
      <c r="C33" s="79"/>
      <c r="D33" s="92" t="s">
        <v>427</v>
      </c>
      <c r="E33" s="96" t="s">
        <v>68</v>
      </c>
      <c r="F33" s="79"/>
      <c r="G33" s="107" t="s">
        <v>428</v>
      </c>
      <c r="H33" s="96" t="s">
        <v>39</v>
      </c>
      <c r="J33" s="92" t="s">
        <v>429</v>
      </c>
      <c r="K33" s="96" t="s">
        <v>53</v>
      </c>
    </row>
    <row r="34" spans="1:11" s="3" customFormat="1" ht="18.5" x14ac:dyDescent="0.45">
      <c r="A34" s="109" t="s">
        <v>2</v>
      </c>
      <c r="B34" s="98" t="s">
        <v>417</v>
      </c>
      <c r="C34" s="90"/>
      <c r="D34" s="99" t="s">
        <v>2</v>
      </c>
      <c r="E34" s="100" t="s">
        <v>417</v>
      </c>
      <c r="F34" s="90"/>
      <c r="G34" s="99" t="s">
        <v>2</v>
      </c>
      <c r="H34" s="100" t="s">
        <v>417</v>
      </c>
      <c r="I34" s="90"/>
      <c r="J34" s="99" t="s">
        <v>2</v>
      </c>
      <c r="K34" s="100" t="s">
        <v>417</v>
      </c>
    </row>
    <row r="35" spans="1:11" ht="18.5" x14ac:dyDescent="0.45">
      <c r="A35" s="79"/>
      <c r="B35" s="79"/>
      <c r="C35" s="79"/>
      <c r="D35" s="81"/>
      <c r="E35" s="79"/>
      <c r="F35" s="79"/>
      <c r="G35" s="81"/>
      <c r="H35" s="79"/>
      <c r="I35" s="79"/>
      <c r="J35" s="81"/>
      <c r="K35" s="79"/>
    </row>
  </sheetData>
  <printOptions horizontalCentered="1"/>
  <pageMargins left="0" right="0" top="0" bottom="0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913B-8EDA-41F8-B62F-616BAD646EDB}">
  <sheetPr>
    <pageSetUpPr fitToPage="1"/>
  </sheetPr>
  <dimension ref="A1:N121"/>
  <sheetViews>
    <sheetView workbookViewId="0">
      <pane ySplit="1" topLeftCell="A10" activePane="bottomLeft" state="frozen"/>
      <selection activeCell="A2" sqref="A2"/>
      <selection pane="bottomLeft" activeCell="A2" sqref="A2"/>
    </sheetView>
  </sheetViews>
  <sheetFormatPr defaultColWidth="8.81640625" defaultRowHeight="14.5" x14ac:dyDescent="0.35"/>
  <cols>
    <col min="1" max="1" width="19.453125" bestFit="1" customWidth="1"/>
    <col min="2" max="2" width="5.54296875" style="24" bestFit="1" customWidth="1"/>
    <col min="3" max="11" width="5.1796875" style="23" bestFit="1" customWidth="1"/>
    <col min="12" max="12" width="6.1796875" style="23" bestFit="1" customWidth="1"/>
  </cols>
  <sheetData>
    <row r="1" spans="1:14" s="3" customFormat="1" x14ac:dyDescent="0.35">
      <c r="A1" s="3" t="s">
        <v>35</v>
      </c>
      <c r="B1" s="24" t="s">
        <v>34</v>
      </c>
      <c r="C1" s="24" t="s">
        <v>33</v>
      </c>
      <c r="D1" s="24" t="s">
        <v>32</v>
      </c>
      <c r="E1" s="24" t="s">
        <v>31</v>
      </c>
      <c r="F1" s="24" t="s">
        <v>30</v>
      </c>
      <c r="G1" s="24" t="s">
        <v>29</v>
      </c>
      <c r="H1" s="24" t="s">
        <v>28</v>
      </c>
      <c r="I1" s="24" t="s">
        <v>27</v>
      </c>
      <c r="J1" s="24" t="s">
        <v>26</v>
      </c>
      <c r="K1" s="24" t="s">
        <v>25</v>
      </c>
      <c r="L1" s="24" t="s">
        <v>24</v>
      </c>
    </row>
    <row r="2" spans="1:14" ht="15.5" x14ac:dyDescent="0.35">
      <c r="A2" s="153" t="s">
        <v>462</v>
      </c>
      <c r="B2" s="149">
        <v>12</v>
      </c>
      <c r="C2" s="154">
        <v>42</v>
      </c>
      <c r="D2" s="154">
        <v>52</v>
      </c>
      <c r="E2" s="154">
        <v>46</v>
      </c>
      <c r="F2" s="154">
        <v>53</v>
      </c>
      <c r="G2" s="154">
        <v>42</v>
      </c>
      <c r="H2" s="154">
        <v>46</v>
      </c>
      <c r="I2" s="154">
        <v>44</v>
      </c>
      <c r="J2" s="154">
        <v>48</v>
      </c>
      <c r="K2" s="154">
        <v>50</v>
      </c>
      <c r="L2" s="154">
        <v>51</v>
      </c>
      <c r="M2" s="155"/>
      <c r="N2" s="69"/>
    </row>
    <row r="3" spans="1:14" s="69" customFormat="1" x14ac:dyDescent="0.35">
      <c r="A3" t="s">
        <v>76</v>
      </c>
      <c r="B3" s="24">
        <v>12</v>
      </c>
      <c r="C3" s="23">
        <v>53</v>
      </c>
      <c r="D3" s="23">
        <v>45</v>
      </c>
      <c r="E3" s="23">
        <v>48</v>
      </c>
      <c r="F3" s="23">
        <v>50</v>
      </c>
      <c r="G3" s="23">
        <v>51</v>
      </c>
      <c r="H3" s="23">
        <v>46</v>
      </c>
      <c r="I3" s="23">
        <v>49</v>
      </c>
      <c r="J3" s="23">
        <v>49</v>
      </c>
      <c r="K3" s="23">
        <v>43</v>
      </c>
      <c r="L3" s="23">
        <v>51</v>
      </c>
      <c r="M3"/>
      <c r="N3"/>
    </row>
    <row r="4" spans="1:14" x14ac:dyDescent="0.35">
      <c r="A4" t="s">
        <v>59</v>
      </c>
      <c r="B4" s="24">
        <v>8</v>
      </c>
      <c r="C4" s="23">
        <v>40</v>
      </c>
      <c r="D4" s="23">
        <v>41</v>
      </c>
      <c r="E4" s="23">
        <v>45</v>
      </c>
      <c r="F4" s="23">
        <v>41</v>
      </c>
      <c r="G4" s="23">
        <v>46</v>
      </c>
      <c r="H4" s="23">
        <v>44</v>
      </c>
      <c r="I4" s="23">
        <v>44</v>
      </c>
      <c r="J4" s="23">
        <v>43</v>
      </c>
      <c r="K4" s="23">
        <v>49</v>
      </c>
      <c r="L4" s="23">
        <v>45</v>
      </c>
    </row>
    <row r="5" spans="1:14" x14ac:dyDescent="0.35">
      <c r="A5" t="s">
        <v>23</v>
      </c>
      <c r="B5" s="24">
        <v>12</v>
      </c>
      <c r="C5" s="23">
        <v>48</v>
      </c>
      <c r="D5" s="23">
        <v>48</v>
      </c>
      <c r="E5" s="23">
        <v>50</v>
      </c>
      <c r="F5" s="23">
        <v>44</v>
      </c>
      <c r="G5" s="23">
        <v>48</v>
      </c>
      <c r="H5" s="23">
        <v>50</v>
      </c>
      <c r="I5" s="23">
        <v>52</v>
      </c>
      <c r="J5" s="23">
        <v>49</v>
      </c>
      <c r="K5" s="23">
        <v>50</v>
      </c>
      <c r="L5" s="23">
        <v>47</v>
      </c>
    </row>
    <row r="6" spans="1:14" x14ac:dyDescent="0.35">
      <c r="A6" t="s">
        <v>142</v>
      </c>
      <c r="B6" s="24">
        <v>11</v>
      </c>
      <c r="C6" s="23">
        <v>47</v>
      </c>
      <c r="D6" s="23">
        <v>49</v>
      </c>
      <c r="E6" s="23">
        <v>45</v>
      </c>
      <c r="F6" s="23">
        <v>45</v>
      </c>
      <c r="G6" s="23">
        <v>47</v>
      </c>
      <c r="H6" s="23">
        <v>52</v>
      </c>
      <c r="I6" s="23">
        <v>44</v>
      </c>
      <c r="J6" s="23">
        <v>47</v>
      </c>
      <c r="K6" s="23">
        <v>46</v>
      </c>
      <c r="L6" s="23">
        <v>48</v>
      </c>
    </row>
    <row r="7" spans="1:14" x14ac:dyDescent="0.35">
      <c r="A7" t="s">
        <v>138</v>
      </c>
      <c r="B7" s="24">
        <v>17</v>
      </c>
      <c r="C7" s="23">
        <v>55</v>
      </c>
      <c r="D7" s="23">
        <v>49</v>
      </c>
      <c r="E7" s="23">
        <v>56</v>
      </c>
      <c r="F7" s="23">
        <v>58</v>
      </c>
      <c r="G7" s="23">
        <v>55</v>
      </c>
      <c r="H7" s="23">
        <v>54</v>
      </c>
      <c r="I7" s="23">
        <v>55</v>
      </c>
      <c r="J7" s="23">
        <v>52</v>
      </c>
      <c r="K7" s="23">
        <v>54</v>
      </c>
      <c r="L7" s="23">
        <v>53</v>
      </c>
    </row>
    <row r="8" spans="1:14" x14ac:dyDescent="0.35">
      <c r="A8" t="s">
        <v>143</v>
      </c>
      <c r="B8" s="24">
        <v>10</v>
      </c>
      <c r="C8" s="23">
        <v>40</v>
      </c>
      <c r="D8" s="23">
        <v>43</v>
      </c>
      <c r="E8" s="23">
        <v>43</v>
      </c>
      <c r="F8" s="23">
        <v>50</v>
      </c>
      <c r="G8" s="23">
        <v>50</v>
      </c>
      <c r="H8" s="23">
        <v>48</v>
      </c>
      <c r="I8" s="23">
        <v>49</v>
      </c>
      <c r="J8" s="23">
        <v>47</v>
      </c>
      <c r="K8" s="23">
        <v>41</v>
      </c>
      <c r="L8" s="23">
        <v>52</v>
      </c>
    </row>
    <row r="9" spans="1:14" x14ac:dyDescent="0.35">
      <c r="A9" t="s">
        <v>136</v>
      </c>
      <c r="B9" s="24">
        <v>14</v>
      </c>
      <c r="C9" s="23">
        <v>53</v>
      </c>
      <c r="D9" s="23">
        <v>51</v>
      </c>
      <c r="E9" s="23">
        <v>56</v>
      </c>
      <c r="F9" s="23">
        <v>48</v>
      </c>
      <c r="G9" s="23">
        <v>52</v>
      </c>
      <c r="H9" s="23">
        <v>48</v>
      </c>
      <c r="I9" s="23">
        <v>51</v>
      </c>
      <c r="J9" s="23">
        <v>53</v>
      </c>
      <c r="K9" s="23">
        <v>46</v>
      </c>
      <c r="L9" s="23">
        <v>51</v>
      </c>
    </row>
    <row r="10" spans="1:14" x14ac:dyDescent="0.35">
      <c r="A10" t="s">
        <v>144</v>
      </c>
      <c r="B10" s="24">
        <v>17</v>
      </c>
      <c r="C10" s="23">
        <v>55</v>
      </c>
      <c r="D10" s="23">
        <v>56</v>
      </c>
      <c r="E10" s="23">
        <v>52</v>
      </c>
      <c r="F10" s="23">
        <v>45</v>
      </c>
      <c r="G10" s="23">
        <v>56</v>
      </c>
      <c r="H10" s="23">
        <v>48</v>
      </c>
      <c r="I10" s="23">
        <v>63</v>
      </c>
      <c r="J10" s="23">
        <v>50</v>
      </c>
      <c r="K10" s="23">
        <v>59</v>
      </c>
      <c r="L10" s="23">
        <v>56</v>
      </c>
    </row>
    <row r="11" spans="1:14" x14ac:dyDescent="0.35">
      <c r="A11" t="s">
        <v>146</v>
      </c>
      <c r="B11" s="24">
        <v>12</v>
      </c>
      <c r="C11" s="23">
        <v>49</v>
      </c>
      <c r="D11" s="23">
        <v>47</v>
      </c>
      <c r="E11" s="23">
        <v>45</v>
      </c>
      <c r="F11" s="23">
        <v>46</v>
      </c>
      <c r="G11" s="23">
        <v>48</v>
      </c>
      <c r="H11" s="23">
        <v>46</v>
      </c>
      <c r="I11" s="23">
        <v>52</v>
      </c>
      <c r="J11" s="23">
        <v>59</v>
      </c>
      <c r="K11" s="23">
        <v>47</v>
      </c>
      <c r="L11" s="23">
        <v>50</v>
      </c>
    </row>
    <row r="12" spans="1:14" ht="14.15" customHeight="1" x14ac:dyDescent="0.35">
      <c r="A12" t="s">
        <v>147</v>
      </c>
      <c r="B12" s="24">
        <v>11</v>
      </c>
      <c r="C12" s="23">
        <v>44</v>
      </c>
      <c r="D12" s="23">
        <v>46</v>
      </c>
      <c r="E12" s="23">
        <v>47</v>
      </c>
      <c r="F12" s="23">
        <v>42</v>
      </c>
      <c r="G12" s="23">
        <v>50</v>
      </c>
      <c r="H12" s="23">
        <v>48</v>
      </c>
      <c r="I12" s="23">
        <v>44</v>
      </c>
      <c r="J12" s="23">
        <v>52</v>
      </c>
      <c r="K12" s="23">
        <v>45</v>
      </c>
      <c r="L12" s="23">
        <v>55</v>
      </c>
    </row>
    <row r="13" spans="1:14" x14ac:dyDescent="0.35">
      <c r="A13" t="s">
        <v>58</v>
      </c>
      <c r="B13" s="24">
        <v>19</v>
      </c>
      <c r="C13" s="23">
        <v>53</v>
      </c>
      <c r="D13" s="23">
        <v>56</v>
      </c>
      <c r="E13" s="23">
        <v>59</v>
      </c>
      <c r="F13" s="23">
        <v>53</v>
      </c>
      <c r="G13" s="23">
        <v>57</v>
      </c>
      <c r="H13" s="23">
        <v>55</v>
      </c>
      <c r="I13" s="23">
        <v>52</v>
      </c>
      <c r="J13" s="23">
        <v>60</v>
      </c>
      <c r="K13" s="23">
        <v>63</v>
      </c>
      <c r="L13" s="23">
        <v>57</v>
      </c>
    </row>
    <row r="14" spans="1:14" x14ac:dyDescent="0.35">
      <c r="A14" t="s">
        <v>311</v>
      </c>
      <c r="B14" s="24">
        <v>8</v>
      </c>
      <c r="C14" s="23">
        <v>40</v>
      </c>
      <c r="D14" s="23">
        <v>43</v>
      </c>
      <c r="E14" s="23">
        <v>46</v>
      </c>
      <c r="F14" s="23">
        <v>46</v>
      </c>
      <c r="G14" s="23">
        <v>40</v>
      </c>
      <c r="H14" s="23">
        <v>45</v>
      </c>
      <c r="I14" s="23">
        <v>46</v>
      </c>
      <c r="J14" s="23">
        <v>43</v>
      </c>
      <c r="K14" s="23">
        <v>42</v>
      </c>
      <c r="L14" s="23">
        <v>42</v>
      </c>
      <c r="M14" s="23"/>
    </row>
    <row r="15" spans="1:14" x14ac:dyDescent="0.35">
      <c r="A15" t="s">
        <v>57</v>
      </c>
      <c r="B15" s="24">
        <v>5</v>
      </c>
      <c r="C15" s="23">
        <v>42</v>
      </c>
      <c r="D15" s="23">
        <v>41</v>
      </c>
      <c r="E15" s="23">
        <v>39</v>
      </c>
      <c r="F15" s="23">
        <v>37</v>
      </c>
      <c r="G15" s="23">
        <v>43</v>
      </c>
      <c r="H15" s="23">
        <v>51</v>
      </c>
      <c r="I15" s="23">
        <v>39</v>
      </c>
      <c r="J15" s="23">
        <v>41</v>
      </c>
      <c r="K15" s="23">
        <v>39</v>
      </c>
      <c r="L15" s="23">
        <v>39</v>
      </c>
    </row>
    <row r="16" spans="1:14" ht="15.5" x14ac:dyDescent="0.35">
      <c r="A16" s="25" t="s">
        <v>62</v>
      </c>
      <c r="B16" s="149">
        <v>12</v>
      </c>
      <c r="C16" s="23">
        <v>47</v>
      </c>
      <c r="D16" s="23">
        <v>43</v>
      </c>
      <c r="E16" s="23">
        <v>52</v>
      </c>
      <c r="F16" s="23">
        <v>48</v>
      </c>
      <c r="G16" s="23">
        <v>52</v>
      </c>
      <c r="H16" s="23">
        <v>45</v>
      </c>
      <c r="I16" s="23">
        <v>44</v>
      </c>
      <c r="J16" s="23">
        <v>52</v>
      </c>
      <c r="K16" s="23">
        <v>53</v>
      </c>
      <c r="L16" s="23">
        <v>50</v>
      </c>
    </row>
    <row r="17" spans="1:12" x14ac:dyDescent="0.35">
      <c r="A17" t="s">
        <v>141</v>
      </c>
      <c r="B17" s="24">
        <v>16</v>
      </c>
      <c r="C17" s="23">
        <v>50</v>
      </c>
      <c r="D17" s="23">
        <v>49</v>
      </c>
      <c r="E17" s="23">
        <v>56</v>
      </c>
      <c r="F17" s="23">
        <v>56</v>
      </c>
      <c r="G17" s="23">
        <v>51</v>
      </c>
      <c r="H17" s="23">
        <v>61</v>
      </c>
      <c r="I17" s="23">
        <v>56</v>
      </c>
      <c r="J17" s="23">
        <v>54</v>
      </c>
      <c r="K17" s="23">
        <v>49</v>
      </c>
      <c r="L17" s="23">
        <v>46</v>
      </c>
    </row>
    <row r="18" spans="1:12" x14ac:dyDescent="0.35">
      <c r="A18" t="s">
        <v>56</v>
      </c>
      <c r="B18" s="24">
        <v>9</v>
      </c>
      <c r="C18" s="23">
        <v>42</v>
      </c>
      <c r="D18" s="23">
        <v>48</v>
      </c>
      <c r="E18" s="23">
        <v>44</v>
      </c>
      <c r="F18" s="23">
        <v>47</v>
      </c>
      <c r="G18" s="23">
        <v>45</v>
      </c>
      <c r="H18" s="23">
        <v>44</v>
      </c>
      <c r="I18" s="23">
        <v>46</v>
      </c>
      <c r="J18" s="23">
        <v>40</v>
      </c>
      <c r="K18" s="23">
        <v>47</v>
      </c>
      <c r="L18" s="23">
        <v>50</v>
      </c>
    </row>
    <row r="19" spans="1:12" x14ac:dyDescent="0.35">
      <c r="A19" t="s">
        <v>85</v>
      </c>
      <c r="B19" s="24">
        <v>7</v>
      </c>
      <c r="C19" s="23">
        <v>43</v>
      </c>
      <c r="D19" s="23">
        <v>45</v>
      </c>
      <c r="E19" s="23">
        <v>43</v>
      </c>
      <c r="F19" s="23">
        <v>43</v>
      </c>
      <c r="G19" s="23">
        <v>40</v>
      </c>
      <c r="H19" s="23">
        <v>41</v>
      </c>
      <c r="I19" s="23">
        <v>42</v>
      </c>
      <c r="J19" s="23">
        <v>39</v>
      </c>
      <c r="K19" s="23">
        <v>45</v>
      </c>
      <c r="L19" s="23">
        <v>46</v>
      </c>
    </row>
    <row r="20" spans="1:12" x14ac:dyDescent="0.35">
      <c r="A20" t="s">
        <v>148</v>
      </c>
      <c r="B20" s="24">
        <v>12</v>
      </c>
      <c r="C20" s="23">
        <v>46</v>
      </c>
      <c r="D20" s="23">
        <v>50</v>
      </c>
      <c r="E20" s="23">
        <v>43</v>
      </c>
      <c r="F20" s="23">
        <v>50</v>
      </c>
      <c r="G20" s="23">
        <v>49</v>
      </c>
      <c r="H20" s="23">
        <v>50</v>
      </c>
      <c r="I20" s="23">
        <v>51</v>
      </c>
      <c r="J20" s="23">
        <v>46</v>
      </c>
      <c r="K20" s="23">
        <v>48</v>
      </c>
      <c r="L20" s="23">
        <v>53</v>
      </c>
    </row>
    <row r="21" spans="1:12" x14ac:dyDescent="0.35">
      <c r="A21" t="s">
        <v>149</v>
      </c>
      <c r="B21" s="24">
        <v>4</v>
      </c>
      <c r="C21" s="23">
        <v>43</v>
      </c>
      <c r="D21" s="23">
        <v>37</v>
      </c>
      <c r="E21" s="23">
        <v>42</v>
      </c>
      <c r="F21" s="23">
        <v>37</v>
      </c>
      <c r="G21" s="23">
        <v>38</v>
      </c>
      <c r="H21" s="23">
        <v>42</v>
      </c>
      <c r="I21" s="23">
        <v>39</v>
      </c>
      <c r="J21" s="23">
        <v>36</v>
      </c>
      <c r="K21" s="23">
        <v>42</v>
      </c>
      <c r="L21" s="23">
        <v>42</v>
      </c>
    </row>
    <row r="22" spans="1:12" x14ac:dyDescent="0.35">
      <c r="A22" t="s">
        <v>150</v>
      </c>
      <c r="B22" s="24">
        <v>14</v>
      </c>
      <c r="C22" s="23">
        <v>52</v>
      </c>
      <c r="D22" s="23">
        <v>47</v>
      </c>
      <c r="E22" s="23">
        <v>57</v>
      </c>
      <c r="F22" s="23">
        <v>48</v>
      </c>
      <c r="G22" s="23">
        <v>52</v>
      </c>
      <c r="H22" s="23">
        <v>48</v>
      </c>
      <c r="I22" s="23">
        <v>51</v>
      </c>
      <c r="J22" s="23">
        <v>51</v>
      </c>
      <c r="K22" s="23">
        <v>49</v>
      </c>
      <c r="L22" s="23">
        <v>55</v>
      </c>
    </row>
    <row r="23" spans="1:12" x14ac:dyDescent="0.35">
      <c r="A23" t="s">
        <v>176</v>
      </c>
      <c r="B23" s="24">
        <v>14</v>
      </c>
      <c r="C23" s="23">
        <v>60</v>
      </c>
      <c r="D23" s="23">
        <v>46</v>
      </c>
      <c r="E23" s="23">
        <v>54</v>
      </c>
      <c r="F23" s="23">
        <v>48</v>
      </c>
      <c r="G23" s="23">
        <v>47</v>
      </c>
      <c r="H23" s="23">
        <v>53</v>
      </c>
      <c r="I23" s="23">
        <v>54</v>
      </c>
      <c r="J23" s="23">
        <v>53</v>
      </c>
      <c r="K23" s="23">
        <v>49</v>
      </c>
      <c r="L23" s="23">
        <v>49</v>
      </c>
    </row>
    <row r="24" spans="1:12" x14ac:dyDescent="0.35">
      <c r="A24" t="s">
        <v>183</v>
      </c>
      <c r="B24" s="24">
        <v>4</v>
      </c>
      <c r="C24" s="23">
        <v>41</v>
      </c>
      <c r="D24" s="23">
        <v>41</v>
      </c>
      <c r="E24" s="23">
        <v>46</v>
      </c>
      <c r="F24" s="23">
        <v>38</v>
      </c>
      <c r="G24" s="23">
        <v>41</v>
      </c>
      <c r="H24" s="23">
        <v>40</v>
      </c>
      <c r="I24" s="23">
        <v>40</v>
      </c>
      <c r="J24" s="23">
        <v>37</v>
      </c>
      <c r="K24" s="23">
        <v>38</v>
      </c>
      <c r="L24" s="23">
        <v>39</v>
      </c>
    </row>
    <row r="25" spans="1:12" x14ac:dyDescent="0.35">
      <c r="A25" t="s">
        <v>84</v>
      </c>
      <c r="B25" s="24">
        <v>12</v>
      </c>
      <c r="C25" s="23">
        <v>50</v>
      </c>
      <c r="D25" s="23">
        <v>50</v>
      </c>
      <c r="E25" s="23">
        <v>44</v>
      </c>
      <c r="F25" s="23">
        <v>45</v>
      </c>
      <c r="G25" s="23">
        <v>48</v>
      </c>
      <c r="H25" s="23">
        <v>52</v>
      </c>
      <c r="I25" s="23">
        <v>49</v>
      </c>
      <c r="J25" s="23">
        <v>45</v>
      </c>
      <c r="K25" s="23">
        <v>50</v>
      </c>
      <c r="L25" s="23">
        <v>47</v>
      </c>
    </row>
    <row r="26" spans="1:12" x14ac:dyDescent="0.35">
      <c r="A26" t="s">
        <v>151</v>
      </c>
      <c r="B26" s="24">
        <v>9</v>
      </c>
      <c r="C26" s="23">
        <v>45</v>
      </c>
      <c r="D26" s="23">
        <v>48</v>
      </c>
      <c r="E26" s="23">
        <v>45</v>
      </c>
      <c r="F26" s="23">
        <v>45</v>
      </c>
      <c r="G26" s="23">
        <v>44</v>
      </c>
      <c r="H26" s="23">
        <v>46</v>
      </c>
      <c r="I26" s="23">
        <v>42</v>
      </c>
      <c r="J26" s="23">
        <v>45</v>
      </c>
      <c r="K26" s="23">
        <v>42</v>
      </c>
      <c r="L26" s="23">
        <v>36</v>
      </c>
    </row>
    <row r="27" spans="1:12" x14ac:dyDescent="0.35">
      <c r="A27" t="s">
        <v>152</v>
      </c>
      <c r="B27" s="24">
        <v>14</v>
      </c>
      <c r="C27" s="23">
        <v>51</v>
      </c>
      <c r="D27" s="23">
        <v>52</v>
      </c>
      <c r="E27" s="23">
        <v>53</v>
      </c>
      <c r="F27" s="23">
        <v>55</v>
      </c>
      <c r="G27" s="23">
        <v>52</v>
      </c>
      <c r="H27" s="23">
        <v>44</v>
      </c>
      <c r="I27" s="23">
        <v>46</v>
      </c>
      <c r="J27" s="23">
        <v>49</v>
      </c>
      <c r="K27" s="23">
        <v>51</v>
      </c>
      <c r="L27" s="23">
        <v>36</v>
      </c>
    </row>
    <row r="28" spans="1:12" x14ac:dyDescent="0.35">
      <c r="A28" t="s">
        <v>137</v>
      </c>
      <c r="B28" s="24">
        <v>17</v>
      </c>
      <c r="C28" s="23">
        <v>55</v>
      </c>
      <c r="D28" s="23">
        <v>43</v>
      </c>
      <c r="E28" s="23">
        <v>57</v>
      </c>
      <c r="F28" s="23">
        <v>51</v>
      </c>
      <c r="G28" s="23">
        <v>60</v>
      </c>
      <c r="H28" s="23">
        <v>51</v>
      </c>
      <c r="I28" s="23">
        <v>47</v>
      </c>
      <c r="J28" s="23">
        <v>58</v>
      </c>
      <c r="K28" s="23">
        <v>53</v>
      </c>
      <c r="L28" s="23">
        <v>56</v>
      </c>
    </row>
    <row r="29" spans="1:12" x14ac:dyDescent="0.35">
      <c r="A29" t="s">
        <v>153</v>
      </c>
      <c r="B29" s="24">
        <v>4</v>
      </c>
      <c r="C29" s="23">
        <v>40</v>
      </c>
      <c r="D29" s="23">
        <v>39</v>
      </c>
      <c r="E29" s="23">
        <v>43</v>
      </c>
      <c r="F29" s="23">
        <v>37</v>
      </c>
      <c r="G29" s="23">
        <v>38</v>
      </c>
      <c r="H29" s="23">
        <v>39</v>
      </c>
      <c r="I29" s="23">
        <v>36</v>
      </c>
      <c r="J29" s="23">
        <v>40</v>
      </c>
      <c r="K29" s="23">
        <v>42</v>
      </c>
      <c r="L29" s="23">
        <v>39</v>
      </c>
    </row>
    <row r="30" spans="1:12" x14ac:dyDescent="0.35">
      <c r="A30" t="s">
        <v>154</v>
      </c>
      <c r="B30" s="24">
        <v>18</v>
      </c>
      <c r="C30" s="23">
        <v>56</v>
      </c>
      <c r="D30" s="23">
        <v>57</v>
      </c>
      <c r="E30" s="23">
        <v>61</v>
      </c>
      <c r="F30" s="23">
        <v>59</v>
      </c>
      <c r="G30" s="23">
        <v>57</v>
      </c>
      <c r="H30" s="23">
        <v>47</v>
      </c>
      <c r="I30" s="23">
        <v>54</v>
      </c>
      <c r="J30" s="23">
        <v>56</v>
      </c>
      <c r="K30" s="23">
        <v>53</v>
      </c>
      <c r="L30" s="23">
        <v>50</v>
      </c>
    </row>
    <row r="31" spans="1:12" ht="15.5" x14ac:dyDescent="0.35">
      <c r="A31" s="25" t="s">
        <v>114</v>
      </c>
      <c r="B31" s="149">
        <v>14</v>
      </c>
      <c r="C31" s="23">
        <v>56</v>
      </c>
      <c r="D31" s="23">
        <v>59</v>
      </c>
      <c r="E31" s="23">
        <v>50</v>
      </c>
      <c r="F31" s="23">
        <v>51</v>
      </c>
      <c r="G31" s="23">
        <v>51</v>
      </c>
      <c r="H31" s="23">
        <v>44</v>
      </c>
      <c r="I31" s="23">
        <v>54</v>
      </c>
      <c r="J31" s="23">
        <v>51</v>
      </c>
      <c r="K31" s="23">
        <v>43</v>
      </c>
      <c r="L31" s="23">
        <v>51</v>
      </c>
    </row>
    <row r="32" spans="1:12" x14ac:dyDescent="0.35">
      <c r="A32" t="s">
        <v>155</v>
      </c>
      <c r="B32" s="24">
        <v>22</v>
      </c>
      <c r="C32" s="23">
        <v>55</v>
      </c>
      <c r="D32" s="23">
        <v>60</v>
      </c>
      <c r="E32" s="23">
        <v>64</v>
      </c>
      <c r="F32" s="23">
        <v>72</v>
      </c>
      <c r="G32" s="23">
        <v>62</v>
      </c>
      <c r="H32" s="23">
        <v>59</v>
      </c>
      <c r="I32" s="23">
        <v>56</v>
      </c>
      <c r="J32" s="23">
        <v>52</v>
      </c>
      <c r="K32" s="23">
        <v>54</v>
      </c>
      <c r="L32" s="23">
        <v>66</v>
      </c>
    </row>
    <row r="33" spans="1:12" x14ac:dyDescent="0.35">
      <c r="A33" t="s">
        <v>182</v>
      </c>
      <c r="B33" s="24">
        <v>12</v>
      </c>
      <c r="C33" s="23">
        <v>47</v>
      </c>
      <c r="D33" s="23">
        <v>46</v>
      </c>
      <c r="E33" s="23">
        <v>53</v>
      </c>
      <c r="F33" s="23">
        <v>49</v>
      </c>
      <c r="G33" s="23">
        <v>48</v>
      </c>
      <c r="H33" s="23">
        <v>46</v>
      </c>
      <c r="I33" s="23">
        <v>54</v>
      </c>
      <c r="J33" s="23">
        <v>48</v>
      </c>
      <c r="K33" s="23">
        <v>55</v>
      </c>
      <c r="L33" s="23">
        <v>45</v>
      </c>
    </row>
    <row r="34" spans="1:12" x14ac:dyDescent="0.35">
      <c r="A34" t="s">
        <v>156</v>
      </c>
      <c r="B34" s="24">
        <v>13</v>
      </c>
      <c r="C34" s="23">
        <v>51</v>
      </c>
      <c r="D34" s="23">
        <v>48</v>
      </c>
      <c r="E34" s="23">
        <v>47</v>
      </c>
      <c r="F34" s="23">
        <v>48</v>
      </c>
      <c r="G34" s="23">
        <v>50</v>
      </c>
      <c r="H34" s="23">
        <v>49</v>
      </c>
      <c r="I34" s="23">
        <v>57</v>
      </c>
      <c r="J34" s="23">
        <v>47</v>
      </c>
      <c r="K34" s="23">
        <v>56</v>
      </c>
      <c r="L34" s="23">
        <v>50</v>
      </c>
    </row>
    <row r="35" spans="1:12" x14ac:dyDescent="0.35">
      <c r="A35" t="s">
        <v>157</v>
      </c>
      <c r="B35" s="24">
        <v>6</v>
      </c>
      <c r="C35" s="23">
        <v>42</v>
      </c>
      <c r="D35" s="23">
        <v>41</v>
      </c>
      <c r="E35" s="23">
        <v>46</v>
      </c>
      <c r="F35" s="23">
        <v>47</v>
      </c>
      <c r="G35" s="23">
        <v>40</v>
      </c>
      <c r="H35" s="23">
        <v>40</v>
      </c>
      <c r="I35" s="23">
        <v>40</v>
      </c>
      <c r="J35" s="23">
        <v>40</v>
      </c>
      <c r="K35" s="23">
        <v>44</v>
      </c>
      <c r="L35" s="23">
        <v>38</v>
      </c>
    </row>
    <row r="36" spans="1:12" x14ac:dyDescent="0.35">
      <c r="A36" t="s">
        <v>158</v>
      </c>
      <c r="B36" s="24">
        <v>12</v>
      </c>
      <c r="C36" s="23">
        <v>46</v>
      </c>
      <c r="D36" s="23">
        <v>49</v>
      </c>
      <c r="E36" s="23">
        <v>53</v>
      </c>
      <c r="F36" s="23">
        <v>45</v>
      </c>
      <c r="G36" s="23">
        <v>56</v>
      </c>
      <c r="H36" s="23">
        <v>54</v>
      </c>
      <c r="I36" s="23">
        <v>47</v>
      </c>
      <c r="J36" s="23">
        <v>46</v>
      </c>
      <c r="K36" s="23">
        <v>47</v>
      </c>
      <c r="L36" s="23">
        <v>49</v>
      </c>
    </row>
    <row r="37" spans="1:12" x14ac:dyDescent="0.35">
      <c r="A37" t="s">
        <v>55</v>
      </c>
      <c r="B37" s="24">
        <v>3</v>
      </c>
      <c r="C37" s="23">
        <v>42</v>
      </c>
      <c r="D37" s="23">
        <v>38</v>
      </c>
      <c r="E37" s="23">
        <v>38</v>
      </c>
      <c r="F37" s="23">
        <v>37</v>
      </c>
      <c r="G37" s="23">
        <v>36</v>
      </c>
      <c r="H37" s="23">
        <v>39</v>
      </c>
      <c r="I37" s="23">
        <v>41</v>
      </c>
      <c r="J37" s="23">
        <v>37</v>
      </c>
      <c r="K37" s="23">
        <v>44</v>
      </c>
      <c r="L37" s="23">
        <v>36</v>
      </c>
    </row>
    <row r="38" spans="1:12" x14ac:dyDescent="0.35">
      <c r="A38" t="s">
        <v>54</v>
      </c>
      <c r="B38" s="24">
        <v>7</v>
      </c>
      <c r="C38" s="23">
        <v>45</v>
      </c>
      <c r="D38" s="23">
        <v>41</v>
      </c>
      <c r="E38" s="23">
        <v>42</v>
      </c>
      <c r="F38" s="23">
        <v>45</v>
      </c>
      <c r="G38" s="23">
        <v>43</v>
      </c>
      <c r="H38" s="23">
        <v>40</v>
      </c>
      <c r="I38" s="23">
        <v>43</v>
      </c>
      <c r="J38" s="23">
        <v>44</v>
      </c>
      <c r="K38" s="23">
        <v>41</v>
      </c>
      <c r="L38" s="23">
        <v>46</v>
      </c>
    </row>
    <row r="39" spans="1:12" x14ac:dyDescent="0.35">
      <c r="A39" t="s">
        <v>18</v>
      </c>
      <c r="B39" s="24">
        <v>13</v>
      </c>
      <c r="C39" s="23">
        <v>46</v>
      </c>
      <c r="D39" s="23">
        <v>51</v>
      </c>
      <c r="E39" s="23">
        <v>46</v>
      </c>
      <c r="F39" s="23">
        <v>50</v>
      </c>
      <c r="G39" s="23">
        <v>53</v>
      </c>
      <c r="H39" s="23">
        <v>49</v>
      </c>
      <c r="I39" s="23">
        <v>55</v>
      </c>
      <c r="J39" s="23">
        <v>46</v>
      </c>
      <c r="K39" s="23">
        <v>55</v>
      </c>
      <c r="L39" s="23">
        <v>48</v>
      </c>
    </row>
    <row r="40" spans="1:12" x14ac:dyDescent="0.35">
      <c r="A40" t="s">
        <v>159</v>
      </c>
      <c r="B40" s="24">
        <v>5</v>
      </c>
      <c r="C40" s="23">
        <v>40</v>
      </c>
      <c r="D40" s="23">
        <v>38</v>
      </c>
      <c r="E40" s="23">
        <v>40</v>
      </c>
      <c r="F40" s="23">
        <v>43</v>
      </c>
      <c r="G40" s="23">
        <v>38</v>
      </c>
      <c r="H40" s="23">
        <v>43</v>
      </c>
      <c r="I40" s="23">
        <v>40</v>
      </c>
      <c r="J40" s="23">
        <v>45</v>
      </c>
      <c r="K40" s="23">
        <v>41</v>
      </c>
      <c r="L40" s="23">
        <v>36</v>
      </c>
    </row>
    <row r="41" spans="1:12" x14ac:dyDescent="0.35">
      <c r="A41" t="s">
        <v>116</v>
      </c>
      <c r="B41" s="24">
        <v>15</v>
      </c>
      <c r="C41" s="23">
        <v>52</v>
      </c>
      <c r="D41" s="23">
        <v>54</v>
      </c>
      <c r="E41" s="23">
        <v>55</v>
      </c>
      <c r="F41" s="23">
        <v>51</v>
      </c>
      <c r="G41" s="23">
        <v>46</v>
      </c>
      <c r="H41" s="23">
        <v>49</v>
      </c>
      <c r="I41" s="23">
        <v>49</v>
      </c>
      <c r="J41" s="23">
        <v>52</v>
      </c>
      <c r="K41" s="23">
        <v>50</v>
      </c>
      <c r="L41" s="23">
        <v>52</v>
      </c>
    </row>
    <row r="42" spans="1:12" x14ac:dyDescent="0.35">
      <c r="A42" t="s">
        <v>128</v>
      </c>
      <c r="B42" s="24">
        <v>5</v>
      </c>
      <c r="C42" s="23">
        <v>38</v>
      </c>
      <c r="D42" s="23">
        <v>39</v>
      </c>
      <c r="E42" s="23">
        <v>41</v>
      </c>
      <c r="F42" s="23">
        <v>42</v>
      </c>
      <c r="G42" s="23">
        <v>38</v>
      </c>
      <c r="H42" s="23">
        <v>40</v>
      </c>
      <c r="I42" s="23">
        <v>43</v>
      </c>
      <c r="J42" s="23">
        <v>45</v>
      </c>
      <c r="K42" s="23">
        <v>44</v>
      </c>
      <c r="L42" s="23">
        <v>40</v>
      </c>
    </row>
    <row r="43" spans="1:12" x14ac:dyDescent="0.35">
      <c r="A43" t="s">
        <v>52</v>
      </c>
      <c r="B43" s="24">
        <v>5</v>
      </c>
      <c r="C43" s="23">
        <v>42</v>
      </c>
      <c r="D43" s="23">
        <v>42</v>
      </c>
      <c r="E43" s="23">
        <v>44</v>
      </c>
      <c r="F43" s="23">
        <v>39</v>
      </c>
      <c r="G43" s="23">
        <v>40</v>
      </c>
      <c r="H43" s="23">
        <v>39</v>
      </c>
      <c r="I43" s="23">
        <v>41</v>
      </c>
      <c r="J43" s="23">
        <v>45</v>
      </c>
      <c r="K43" s="23">
        <v>38</v>
      </c>
      <c r="L43" s="23">
        <v>40</v>
      </c>
    </row>
    <row r="44" spans="1:12" ht="15.5" x14ac:dyDescent="0.35">
      <c r="A44" t="s">
        <v>133</v>
      </c>
      <c r="B44" s="149">
        <v>17</v>
      </c>
      <c r="C44" s="23">
        <v>56</v>
      </c>
      <c r="D44" s="23">
        <v>54</v>
      </c>
      <c r="E44" s="23">
        <v>54</v>
      </c>
      <c r="F44" s="23">
        <v>48</v>
      </c>
      <c r="G44" s="23">
        <v>48</v>
      </c>
      <c r="H44" s="23">
        <v>55</v>
      </c>
      <c r="I44" s="23">
        <v>52</v>
      </c>
      <c r="J44" s="23">
        <v>58</v>
      </c>
      <c r="K44" s="23">
        <v>56</v>
      </c>
      <c r="L44" s="23">
        <v>57</v>
      </c>
    </row>
    <row r="45" spans="1:12" x14ac:dyDescent="0.35">
      <c r="A45" t="s">
        <v>160</v>
      </c>
      <c r="B45" s="24">
        <v>12</v>
      </c>
      <c r="C45" s="23">
        <v>54</v>
      </c>
      <c r="D45" s="23">
        <v>45</v>
      </c>
      <c r="E45" s="23">
        <v>55</v>
      </c>
      <c r="F45" s="23">
        <v>51</v>
      </c>
      <c r="G45" s="23">
        <v>45</v>
      </c>
      <c r="H45" s="23">
        <v>44</v>
      </c>
      <c r="I45" s="23">
        <v>52</v>
      </c>
      <c r="J45" s="23">
        <v>44</v>
      </c>
      <c r="K45" s="23">
        <v>44</v>
      </c>
      <c r="L45" s="23">
        <v>54</v>
      </c>
    </row>
    <row r="46" spans="1:12" x14ac:dyDescent="0.35">
      <c r="A46" t="s">
        <v>129</v>
      </c>
      <c r="B46" s="24">
        <v>17</v>
      </c>
      <c r="C46" s="23">
        <v>57</v>
      </c>
      <c r="D46" s="23">
        <v>52</v>
      </c>
      <c r="E46" s="23">
        <v>53</v>
      </c>
      <c r="F46" s="23">
        <v>45</v>
      </c>
      <c r="G46" s="23">
        <v>54</v>
      </c>
      <c r="H46" s="23">
        <v>52</v>
      </c>
      <c r="I46" s="23">
        <v>56</v>
      </c>
      <c r="J46" s="23">
        <v>55</v>
      </c>
      <c r="K46" s="23">
        <v>51</v>
      </c>
      <c r="L46" s="23">
        <v>57</v>
      </c>
    </row>
    <row r="47" spans="1:12" x14ac:dyDescent="0.35">
      <c r="A47" t="s">
        <v>135</v>
      </c>
      <c r="B47" s="24">
        <v>12</v>
      </c>
      <c r="C47" s="23">
        <v>51</v>
      </c>
      <c r="D47" s="23">
        <v>46</v>
      </c>
      <c r="E47" s="23">
        <v>57</v>
      </c>
      <c r="F47" s="23">
        <v>56</v>
      </c>
      <c r="G47" s="23">
        <v>50</v>
      </c>
      <c r="H47" s="23">
        <v>48</v>
      </c>
      <c r="I47" s="23">
        <v>48</v>
      </c>
      <c r="J47" s="23">
        <v>47</v>
      </c>
      <c r="K47" s="23">
        <v>44</v>
      </c>
      <c r="L47" s="23">
        <v>45</v>
      </c>
    </row>
    <row r="48" spans="1:12" x14ac:dyDescent="0.35">
      <c r="A48" t="s">
        <v>161</v>
      </c>
      <c r="B48" s="24">
        <v>14</v>
      </c>
      <c r="C48" s="23">
        <v>50</v>
      </c>
      <c r="D48" s="23">
        <v>51</v>
      </c>
      <c r="E48" s="23">
        <v>54</v>
      </c>
      <c r="F48" s="23">
        <v>52</v>
      </c>
      <c r="G48" s="23">
        <v>53</v>
      </c>
      <c r="H48" s="23">
        <v>49</v>
      </c>
      <c r="I48" s="23">
        <v>55</v>
      </c>
      <c r="J48" s="23">
        <v>49</v>
      </c>
      <c r="K48" s="23">
        <v>49</v>
      </c>
      <c r="L48" s="23">
        <v>49</v>
      </c>
    </row>
    <row r="49" spans="1:12" x14ac:dyDescent="0.35">
      <c r="A49" t="s">
        <v>162</v>
      </c>
      <c r="B49" s="24">
        <v>10</v>
      </c>
      <c r="C49" s="23">
        <v>50</v>
      </c>
      <c r="D49" s="23">
        <v>46</v>
      </c>
      <c r="E49" s="23">
        <v>46</v>
      </c>
      <c r="F49" s="23">
        <v>42</v>
      </c>
      <c r="G49" s="23">
        <v>48</v>
      </c>
      <c r="H49" s="23">
        <v>40</v>
      </c>
      <c r="I49" s="23">
        <v>48</v>
      </c>
      <c r="J49" s="23">
        <v>49</v>
      </c>
      <c r="K49" s="23">
        <v>44</v>
      </c>
      <c r="L49" s="23">
        <v>42</v>
      </c>
    </row>
    <row r="50" spans="1:12" x14ac:dyDescent="0.35">
      <c r="A50" t="s">
        <v>9</v>
      </c>
      <c r="B50" s="24">
        <v>19</v>
      </c>
      <c r="C50" s="23">
        <v>59</v>
      </c>
      <c r="D50" s="23">
        <v>62</v>
      </c>
      <c r="E50" s="23">
        <v>62</v>
      </c>
      <c r="F50" s="23">
        <v>62</v>
      </c>
      <c r="G50" s="23">
        <v>50</v>
      </c>
      <c r="H50" s="23">
        <v>51</v>
      </c>
      <c r="I50" s="23">
        <v>45</v>
      </c>
      <c r="J50" s="23">
        <v>54</v>
      </c>
      <c r="K50" s="23">
        <v>61</v>
      </c>
      <c r="L50" s="23">
        <v>53</v>
      </c>
    </row>
    <row r="51" spans="1:12" x14ac:dyDescent="0.35">
      <c r="A51" t="s">
        <v>81</v>
      </c>
      <c r="B51" s="24">
        <v>4</v>
      </c>
      <c r="C51" s="23">
        <v>39</v>
      </c>
      <c r="D51" s="23">
        <v>39</v>
      </c>
      <c r="E51" s="23">
        <v>40</v>
      </c>
      <c r="F51" s="23">
        <v>37</v>
      </c>
      <c r="G51" s="23">
        <v>42</v>
      </c>
      <c r="H51" s="23">
        <v>39</v>
      </c>
      <c r="I51" s="23">
        <v>41</v>
      </c>
      <c r="J51" s="23">
        <v>37</v>
      </c>
      <c r="K51" s="23">
        <v>42</v>
      </c>
      <c r="L51" s="23">
        <v>41</v>
      </c>
    </row>
    <row r="52" spans="1:12" x14ac:dyDescent="0.35">
      <c r="A52" t="s">
        <v>79</v>
      </c>
      <c r="B52" s="24">
        <v>11</v>
      </c>
      <c r="C52" s="23">
        <v>50</v>
      </c>
      <c r="D52" s="23">
        <v>48</v>
      </c>
      <c r="E52" s="23">
        <v>46</v>
      </c>
      <c r="F52" s="23">
        <v>51</v>
      </c>
      <c r="G52" s="23">
        <v>47</v>
      </c>
      <c r="H52" s="23">
        <v>45</v>
      </c>
      <c r="I52" s="23">
        <v>51</v>
      </c>
      <c r="J52" s="23">
        <v>46</v>
      </c>
      <c r="K52" s="23">
        <v>41</v>
      </c>
      <c r="L52" s="23">
        <v>49</v>
      </c>
    </row>
    <row r="53" spans="1:12" x14ac:dyDescent="0.35">
      <c r="A53" t="s">
        <v>163</v>
      </c>
      <c r="B53" s="24">
        <v>4</v>
      </c>
      <c r="C53" s="23">
        <v>38</v>
      </c>
      <c r="D53" s="23">
        <v>37</v>
      </c>
      <c r="E53" s="23">
        <v>40</v>
      </c>
      <c r="F53" s="23">
        <v>40</v>
      </c>
      <c r="G53" s="23">
        <v>37</v>
      </c>
      <c r="H53" s="23">
        <v>38</v>
      </c>
      <c r="I53" s="23">
        <v>38</v>
      </c>
      <c r="J53" s="23">
        <v>42</v>
      </c>
      <c r="K53" s="23">
        <v>42</v>
      </c>
      <c r="L53" s="23">
        <v>39</v>
      </c>
    </row>
    <row r="54" spans="1:12" x14ac:dyDescent="0.35">
      <c r="A54" t="s">
        <v>78</v>
      </c>
      <c r="B54" s="24">
        <v>17</v>
      </c>
      <c r="C54" s="23">
        <v>51</v>
      </c>
      <c r="D54" s="23">
        <v>54</v>
      </c>
      <c r="E54" s="23">
        <v>55</v>
      </c>
      <c r="F54" s="23">
        <v>53</v>
      </c>
      <c r="G54" s="23">
        <v>58</v>
      </c>
      <c r="H54" s="23">
        <v>52</v>
      </c>
      <c r="I54" s="23">
        <v>49</v>
      </c>
      <c r="J54" s="23">
        <v>57</v>
      </c>
      <c r="K54" s="23">
        <v>50</v>
      </c>
      <c r="L54" s="23">
        <v>55</v>
      </c>
    </row>
    <row r="55" spans="1:12" x14ac:dyDescent="0.35">
      <c r="A55" t="s">
        <v>164</v>
      </c>
      <c r="B55" s="24">
        <v>14</v>
      </c>
      <c r="C55" s="23">
        <v>41</v>
      </c>
      <c r="D55" s="23">
        <v>50</v>
      </c>
      <c r="E55" s="23">
        <v>47</v>
      </c>
      <c r="F55" s="23">
        <v>49</v>
      </c>
      <c r="G55" s="23">
        <v>53</v>
      </c>
      <c r="H55" s="23">
        <v>47</v>
      </c>
      <c r="I55" s="23">
        <v>47</v>
      </c>
      <c r="J55" s="23">
        <v>54</v>
      </c>
      <c r="K55" s="23">
        <v>53</v>
      </c>
      <c r="L55" s="23">
        <v>56</v>
      </c>
    </row>
    <row r="56" spans="1:12" ht="15.5" x14ac:dyDescent="0.35">
      <c r="A56" s="53" t="s">
        <v>61</v>
      </c>
      <c r="B56" s="149">
        <v>7</v>
      </c>
      <c r="C56" s="23">
        <v>43</v>
      </c>
      <c r="D56" s="23">
        <v>40</v>
      </c>
      <c r="E56" s="23">
        <v>43</v>
      </c>
      <c r="F56" s="23">
        <v>42</v>
      </c>
      <c r="G56" s="23">
        <v>45</v>
      </c>
      <c r="H56" s="23">
        <v>38</v>
      </c>
      <c r="I56" s="23">
        <v>45</v>
      </c>
      <c r="J56" s="23">
        <v>39</v>
      </c>
      <c r="K56" s="23">
        <v>43</v>
      </c>
      <c r="L56" s="23">
        <v>49</v>
      </c>
    </row>
    <row r="57" spans="1:12" x14ac:dyDescent="0.35">
      <c r="A57" t="s">
        <v>165</v>
      </c>
      <c r="B57" s="24">
        <v>21</v>
      </c>
      <c r="C57" s="23">
        <v>60</v>
      </c>
      <c r="D57" s="23">
        <v>57</v>
      </c>
      <c r="E57" s="23">
        <v>62</v>
      </c>
      <c r="F57" s="23">
        <v>54</v>
      </c>
      <c r="G57" s="23">
        <v>56</v>
      </c>
      <c r="H57" s="23">
        <v>60</v>
      </c>
      <c r="I57" s="23">
        <v>55</v>
      </c>
      <c r="J57" s="23">
        <v>62</v>
      </c>
      <c r="K57" s="23">
        <v>60</v>
      </c>
      <c r="L57" s="23">
        <v>58</v>
      </c>
    </row>
    <row r="58" spans="1:12" x14ac:dyDescent="0.35">
      <c r="A58" t="s">
        <v>130</v>
      </c>
      <c r="B58" s="24">
        <v>15</v>
      </c>
      <c r="C58" s="23">
        <v>53</v>
      </c>
      <c r="D58" s="23">
        <v>49</v>
      </c>
      <c r="E58" s="23">
        <v>52</v>
      </c>
      <c r="F58" s="23">
        <v>55</v>
      </c>
      <c r="G58" s="23">
        <v>53</v>
      </c>
      <c r="H58" s="23">
        <v>51</v>
      </c>
      <c r="I58" s="23">
        <v>50</v>
      </c>
      <c r="J58" s="23">
        <v>52</v>
      </c>
      <c r="K58" s="23">
        <v>56</v>
      </c>
      <c r="L58" s="23">
        <v>47</v>
      </c>
    </row>
    <row r="59" spans="1:12" x14ac:dyDescent="0.35">
      <c r="A59" t="s">
        <v>134</v>
      </c>
      <c r="B59" s="24">
        <v>10</v>
      </c>
      <c r="C59" s="23">
        <v>44</v>
      </c>
      <c r="D59" s="23">
        <v>43</v>
      </c>
      <c r="E59" s="23">
        <v>51</v>
      </c>
      <c r="F59" s="23">
        <v>48</v>
      </c>
      <c r="G59" s="23">
        <v>45</v>
      </c>
      <c r="H59" s="23">
        <v>47</v>
      </c>
      <c r="I59" s="23">
        <v>49</v>
      </c>
      <c r="J59" s="23">
        <v>44</v>
      </c>
      <c r="K59" s="23">
        <v>46</v>
      </c>
      <c r="L59" s="23">
        <v>45</v>
      </c>
    </row>
    <row r="60" spans="1:12" x14ac:dyDescent="0.35">
      <c r="A60" t="s">
        <v>74</v>
      </c>
      <c r="B60" s="24">
        <v>7</v>
      </c>
      <c r="C60" s="23">
        <v>41</v>
      </c>
      <c r="D60" s="23">
        <v>39</v>
      </c>
      <c r="E60" s="23">
        <v>42</v>
      </c>
      <c r="F60" s="23">
        <v>54</v>
      </c>
      <c r="G60" s="23">
        <v>43</v>
      </c>
      <c r="H60" s="23">
        <v>42</v>
      </c>
      <c r="I60" s="23">
        <v>43</v>
      </c>
      <c r="J60" s="23">
        <v>44</v>
      </c>
      <c r="K60" s="23">
        <v>42</v>
      </c>
      <c r="L60" s="23">
        <v>43</v>
      </c>
    </row>
    <row r="61" spans="1:12" x14ac:dyDescent="0.35">
      <c r="A61" t="s">
        <v>92</v>
      </c>
      <c r="B61" s="24">
        <v>7</v>
      </c>
      <c r="C61" s="23">
        <v>43</v>
      </c>
      <c r="D61" s="23">
        <v>46</v>
      </c>
      <c r="E61" s="23">
        <v>40</v>
      </c>
      <c r="F61" s="23">
        <v>37</v>
      </c>
      <c r="G61" s="23">
        <v>44</v>
      </c>
      <c r="H61" s="23">
        <v>49</v>
      </c>
      <c r="I61" s="23">
        <v>52</v>
      </c>
      <c r="J61" s="23">
        <v>41</v>
      </c>
      <c r="K61" s="23">
        <v>42</v>
      </c>
      <c r="L61" s="23">
        <v>41</v>
      </c>
    </row>
    <row r="62" spans="1:12" x14ac:dyDescent="0.35">
      <c r="A62" s="25" t="s">
        <v>14</v>
      </c>
      <c r="B62" s="24">
        <v>15</v>
      </c>
      <c r="C62" s="23">
        <v>53</v>
      </c>
      <c r="D62" s="23">
        <v>47</v>
      </c>
      <c r="E62" s="23">
        <v>49</v>
      </c>
      <c r="F62" s="23">
        <v>54</v>
      </c>
      <c r="G62" s="23">
        <v>54</v>
      </c>
      <c r="H62" s="23">
        <v>48</v>
      </c>
      <c r="I62" s="23">
        <v>47</v>
      </c>
      <c r="J62" s="23">
        <v>53</v>
      </c>
      <c r="K62" s="23">
        <v>54</v>
      </c>
      <c r="L62" s="23">
        <v>53</v>
      </c>
    </row>
    <row r="63" spans="1:12" ht="15.5" x14ac:dyDescent="0.35">
      <c r="A63" t="s">
        <v>60</v>
      </c>
      <c r="B63" s="149">
        <v>8</v>
      </c>
      <c r="C63" s="23">
        <v>45</v>
      </c>
      <c r="D63" s="23">
        <v>44</v>
      </c>
      <c r="E63" s="23">
        <v>43</v>
      </c>
      <c r="F63" s="23">
        <v>42</v>
      </c>
      <c r="G63" s="23">
        <v>47</v>
      </c>
      <c r="H63" s="23">
        <v>47</v>
      </c>
      <c r="I63" s="23">
        <v>40</v>
      </c>
      <c r="J63" s="23">
        <v>43</v>
      </c>
      <c r="K63" s="23">
        <v>41</v>
      </c>
      <c r="L63" s="23">
        <v>43</v>
      </c>
    </row>
    <row r="64" spans="1:12" x14ac:dyDescent="0.35">
      <c r="A64" t="s">
        <v>119</v>
      </c>
      <c r="B64" s="24">
        <v>11</v>
      </c>
      <c r="C64" s="23">
        <v>55</v>
      </c>
      <c r="D64" s="23">
        <v>49</v>
      </c>
      <c r="E64" s="23">
        <v>50</v>
      </c>
      <c r="F64" s="23">
        <v>47</v>
      </c>
      <c r="G64" s="23">
        <v>47</v>
      </c>
      <c r="H64" s="23">
        <v>49</v>
      </c>
      <c r="I64" s="23">
        <v>43</v>
      </c>
      <c r="J64" s="23">
        <v>46</v>
      </c>
      <c r="K64" s="23">
        <v>44</v>
      </c>
      <c r="L64" s="23">
        <v>43</v>
      </c>
    </row>
    <row r="65" spans="1:12" x14ac:dyDescent="0.35">
      <c r="A65" t="s">
        <v>166</v>
      </c>
      <c r="B65" s="24">
        <v>15</v>
      </c>
      <c r="C65" s="23">
        <v>52</v>
      </c>
      <c r="D65" s="23">
        <v>49</v>
      </c>
      <c r="E65" s="23">
        <v>50</v>
      </c>
      <c r="F65" s="23">
        <v>53</v>
      </c>
      <c r="G65" s="23">
        <v>51</v>
      </c>
      <c r="H65" s="23">
        <v>59</v>
      </c>
      <c r="I65" s="23">
        <v>56</v>
      </c>
      <c r="J65" s="23">
        <v>49</v>
      </c>
      <c r="K65" s="23">
        <v>45</v>
      </c>
      <c r="L65" s="23">
        <v>50</v>
      </c>
    </row>
    <row r="66" spans="1:12" x14ac:dyDescent="0.35">
      <c r="A66" t="s">
        <v>12</v>
      </c>
      <c r="B66" s="24">
        <v>12</v>
      </c>
      <c r="C66" s="23">
        <v>49</v>
      </c>
      <c r="D66" s="23">
        <v>48</v>
      </c>
      <c r="E66" s="23">
        <v>49</v>
      </c>
      <c r="F66" s="23">
        <v>47</v>
      </c>
      <c r="G66" s="23">
        <v>45</v>
      </c>
      <c r="H66" s="23">
        <v>45</v>
      </c>
      <c r="I66" s="23">
        <v>47</v>
      </c>
      <c r="J66" s="23">
        <v>47</v>
      </c>
      <c r="K66" s="23">
        <v>54</v>
      </c>
      <c r="L66" s="23">
        <v>57</v>
      </c>
    </row>
    <row r="67" spans="1:12" x14ac:dyDescent="0.35">
      <c r="A67" t="s">
        <v>167</v>
      </c>
      <c r="B67" s="24">
        <v>7</v>
      </c>
      <c r="C67" s="23">
        <v>45</v>
      </c>
      <c r="D67" s="23">
        <v>40</v>
      </c>
      <c r="E67" s="23">
        <v>46</v>
      </c>
      <c r="F67" s="23">
        <v>44</v>
      </c>
      <c r="G67" s="23">
        <v>46</v>
      </c>
      <c r="H67" s="23">
        <v>39</v>
      </c>
      <c r="I67" s="23">
        <v>48</v>
      </c>
      <c r="J67" s="23">
        <v>44</v>
      </c>
      <c r="K67" s="23">
        <v>41</v>
      </c>
      <c r="L67" s="23">
        <v>39</v>
      </c>
    </row>
    <row r="68" spans="1:12" x14ac:dyDescent="0.35">
      <c r="A68" t="s">
        <v>168</v>
      </c>
      <c r="B68" s="24">
        <v>11</v>
      </c>
      <c r="C68" s="23">
        <v>48</v>
      </c>
      <c r="D68" s="23">
        <v>52</v>
      </c>
      <c r="E68" s="23">
        <v>49</v>
      </c>
      <c r="F68" s="23">
        <v>55</v>
      </c>
      <c r="G68" s="23">
        <v>45</v>
      </c>
      <c r="H68" s="23">
        <v>46</v>
      </c>
      <c r="I68" s="23">
        <v>48</v>
      </c>
      <c r="J68" s="23">
        <v>41</v>
      </c>
      <c r="K68" s="23">
        <v>45</v>
      </c>
      <c r="L68" s="23">
        <v>47</v>
      </c>
    </row>
    <row r="69" spans="1:12" ht="15.5" x14ac:dyDescent="0.35">
      <c r="A69" s="25" t="s">
        <v>125</v>
      </c>
      <c r="B69" s="149">
        <v>6</v>
      </c>
      <c r="C69" s="23">
        <v>46</v>
      </c>
      <c r="D69" s="23">
        <v>43</v>
      </c>
      <c r="E69" s="23">
        <v>46</v>
      </c>
      <c r="F69" s="23">
        <v>41</v>
      </c>
      <c r="G69" s="23">
        <v>40</v>
      </c>
      <c r="H69" s="23">
        <v>41</v>
      </c>
      <c r="I69" s="23">
        <v>40</v>
      </c>
      <c r="J69" s="23">
        <v>41</v>
      </c>
      <c r="K69" s="23">
        <v>41</v>
      </c>
      <c r="L69" s="23">
        <v>44</v>
      </c>
    </row>
    <row r="70" spans="1:12" x14ac:dyDescent="0.35">
      <c r="A70" t="s">
        <v>77</v>
      </c>
      <c r="B70" s="24">
        <v>11</v>
      </c>
      <c r="C70" s="23">
        <v>44</v>
      </c>
      <c r="D70" s="23">
        <v>46</v>
      </c>
      <c r="E70" s="23">
        <v>47</v>
      </c>
      <c r="F70" s="23">
        <v>48</v>
      </c>
      <c r="G70" s="23">
        <v>48</v>
      </c>
      <c r="H70" s="23">
        <v>46</v>
      </c>
      <c r="I70" s="23">
        <v>49</v>
      </c>
      <c r="J70" s="23">
        <v>49</v>
      </c>
      <c r="K70" s="23">
        <v>44</v>
      </c>
      <c r="L70" s="23">
        <v>47</v>
      </c>
    </row>
    <row r="71" spans="1:12" x14ac:dyDescent="0.35">
      <c r="A71" t="s">
        <v>131</v>
      </c>
      <c r="B71" s="24">
        <v>13</v>
      </c>
      <c r="C71" s="23">
        <v>55</v>
      </c>
      <c r="D71" s="23">
        <v>46</v>
      </c>
      <c r="E71" s="23">
        <v>43</v>
      </c>
      <c r="F71" s="23">
        <v>49</v>
      </c>
      <c r="G71" s="23">
        <v>48</v>
      </c>
      <c r="H71" s="23">
        <v>51</v>
      </c>
      <c r="I71" s="23">
        <v>54</v>
      </c>
      <c r="J71" s="23">
        <v>49</v>
      </c>
      <c r="K71" s="23">
        <v>49</v>
      </c>
      <c r="L71" s="23">
        <v>51</v>
      </c>
    </row>
    <row r="72" spans="1:12" x14ac:dyDescent="0.35">
      <c r="A72" t="s">
        <v>170</v>
      </c>
      <c r="B72" s="24">
        <v>6</v>
      </c>
      <c r="C72" s="23">
        <v>42</v>
      </c>
      <c r="D72" s="23">
        <v>39</v>
      </c>
      <c r="E72" s="23">
        <v>42</v>
      </c>
      <c r="F72" s="23">
        <v>39</v>
      </c>
      <c r="G72" s="23">
        <v>41</v>
      </c>
      <c r="H72" s="23">
        <v>40</v>
      </c>
      <c r="I72" s="23">
        <v>50</v>
      </c>
      <c r="J72" s="23">
        <v>42</v>
      </c>
      <c r="K72" s="23">
        <v>41</v>
      </c>
      <c r="L72" s="23">
        <v>44</v>
      </c>
    </row>
    <row r="73" spans="1:12" x14ac:dyDescent="0.35">
      <c r="A73" t="s">
        <v>171</v>
      </c>
      <c r="B73" s="24">
        <v>9</v>
      </c>
      <c r="C73" s="23">
        <v>47</v>
      </c>
      <c r="D73" s="23">
        <v>42</v>
      </c>
      <c r="E73" s="23">
        <v>44</v>
      </c>
      <c r="F73" s="23">
        <v>42</v>
      </c>
      <c r="G73" s="23">
        <v>50</v>
      </c>
      <c r="H73" s="23">
        <v>44</v>
      </c>
      <c r="I73" s="23">
        <v>46</v>
      </c>
      <c r="J73" s="23">
        <v>45</v>
      </c>
      <c r="K73" s="23">
        <v>51</v>
      </c>
      <c r="L73" s="23">
        <v>45</v>
      </c>
    </row>
    <row r="74" spans="1:12" x14ac:dyDescent="0.35">
      <c r="A74" t="s">
        <v>172</v>
      </c>
      <c r="B74" s="24">
        <v>13</v>
      </c>
      <c r="C74" s="23">
        <v>48</v>
      </c>
      <c r="D74" s="23">
        <v>49</v>
      </c>
      <c r="E74" s="23">
        <v>49</v>
      </c>
      <c r="F74" s="23">
        <v>46</v>
      </c>
      <c r="G74" s="23">
        <v>51</v>
      </c>
      <c r="H74" s="23">
        <v>50</v>
      </c>
      <c r="I74" s="23">
        <v>47</v>
      </c>
      <c r="J74" s="23">
        <v>62</v>
      </c>
      <c r="K74" s="23">
        <v>47</v>
      </c>
      <c r="L74" s="23">
        <v>54</v>
      </c>
    </row>
    <row r="75" spans="1:12" x14ac:dyDescent="0.35">
      <c r="A75" t="s">
        <v>173</v>
      </c>
      <c r="B75" s="24">
        <v>10</v>
      </c>
      <c r="C75" s="23">
        <v>48</v>
      </c>
      <c r="D75" s="23">
        <v>50</v>
      </c>
      <c r="E75" s="23">
        <v>45</v>
      </c>
      <c r="F75" s="23">
        <v>50</v>
      </c>
      <c r="G75" s="23">
        <v>44</v>
      </c>
      <c r="H75" s="23">
        <v>42</v>
      </c>
      <c r="I75" s="23">
        <v>46</v>
      </c>
      <c r="J75" s="23">
        <v>47</v>
      </c>
      <c r="K75" s="23">
        <v>44</v>
      </c>
      <c r="L75" s="23">
        <v>49</v>
      </c>
    </row>
    <row r="76" spans="1:12" x14ac:dyDescent="0.35">
      <c r="A76" t="s">
        <v>5</v>
      </c>
      <c r="B76" s="24">
        <v>13</v>
      </c>
      <c r="C76" s="23">
        <v>53</v>
      </c>
      <c r="D76" s="23">
        <v>47</v>
      </c>
      <c r="E76" s="23">
        <v>49</v>
      </c>
      <c r="F76" s="23">
        <v>48</v>
      </c>
      <c r="G76" s="23">
        <v>50</v>
      </c>
      <c r="H76" s="23">
        <v>43</v>
      </c>
      <c r="I76" s="23">
        <v>49</v>
      </c>
      <c r="J76" s="23">
        <v>47</v>
      </c>
      <c r="K76" s="23">
        <v>52</v>
      </c>
      <c r="L76" s="23">
        <v>56</v>
      </c>
    </row>
    <row r="81" spans="1:2" ht="15.5" x14ac:dyDescent="0.35">
      <c r="A81" s="25"/>
      <c r="B81" s="149"/>
    </row>
    <row r="85" spans="1:2" x14ac:dyDescent="0.35">
      <c r="A85" s="25"/>
    </row>
    <row r="96" spans="1:2" x14ac:dyDescent="0.35">
      <c r="A96" s="25"/>
    </row>
    <row r="117" spans="1:1" x14ac:dyDescent="0.35">
      <c r="A117" s="25"/>
    </row>
    <row r="121" spans="1:1" x14ac:dyDescent="0.35">
      <c r="A121" s="25"/>
    </row>
  </sheetData>
  <printOptions gridLines="1"/>
  <pageMargins left="0.7" right="0.7" top="0.75" bottom="0.75" header="0.3" footer="0.3"/>
  <pageSetup scale="63" fitToHeight="2" orientation="portrait" r:id="rId1"/>
  <headerFooter>
    <oddHeader>&amp;A</oddHead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1186-179A-4FB6-9BE4-42B6DA9AE510}">
  <dimension ref="A1:G44"/>
  <sheetViews>
    <sheetView topLeftCell="A3" workbookViewId="0"/>
  </sheetViews>
  <sheetFormatPr defaultRowHeight="14.5" x14ac:dyDescent="0.35"/>
  <cols>
    <col min="3" max="6" width="0" hidden="1" customWidth="1"/>
  </cols>
  <sheetData>
    <row r="1" spans="1:7" x14ac:dyDescent="0.35">
      <c r="A1" t="s">
        <v>456</v>
      </c>
      <c r="G1" t="s">
        <v>34</v>
      </c>
    </row>
    <row r="3" spans="1:7" ht="15.5" x14ac:dyDescent="0.35">
      <c r="A3" s="133">
        <v>34</v>
      </c>
      <c r="C3">
        <f t="shared" ref="C3:C24" si="0">SUM(A3:B3)</f>
        <v>34</v>
      </c>
      <c r="D3">
        <f t="shared" ref="D3:D24" si="1">MAX(A3:B3)</f>
        <v>34</v>
      </c>
      <c r="E3">
        <f t="shared" ref="E3:E24" si="2">MIN(A3:B3)</f>
        <v>34</v>
      </c>
      <c r="F3">
        <f t="shared" ref="F3:F24" si="3">C3-D3-E3</f>
        <v>-34</v>
      </c>
      <c r="G3" s="54">
        <v>0</v>
      </c>
    </row>
    <row r="4" spans="1:7" ht="15.5" x14ac:dyDescent="0.35">
      <c r="A4" s="133">
        <v>35</v>
      </c>
      <c r="C4">
        <f t="shared" si="0"/>
        <v>35</v>
      </c>
      <c r="D4">
        <f t="shared" si="1"/>
        <v>35</v>
      </c>
      <c r="E4">
        <f t="shared" si="2"/>
        <v>35</v>
      </c>
      <c r="F4">
        <f t="shared" si="3"/>
        <v>-35</v>
      </c>
      <c r="G4" s="54">
        <f t="shared" ref="G4:G24" si="4">((C4/1)-35)*0.9</f>
        <v>0</v>
      </c>
    </row>
    <row r="5" spans="1:7" ht="15.5" x14ac:dyDescent="0.35">
      <c r="A5" s="133">
        <v>36</v>
      </c>
      <c r="C5">
        <f t="shared" si="0"/>
        <v>36</v>
      </c>
      <c r="D5">
        <f t="shared" si="1"/>
        <v>36</v>
      </c>
      <c r="E5">
        <f t="shared" si="2"/>
        <v>36</v>
      </c>
      <c r="F5">
        <f t="shared" si="3"/>
        <v>-36</v>
      </c>
      <c r="G5" s="54">
        <f t="shared" si="4"/>
        <v>0.9</v>
      </c>
    </row>
    <row r="6" spans="1:7" ht="15.5" x14ac:dyDescent="0.35">
      <c r="A6" s="133">
        <v>37</v>
      </c>
      <c r="C6">
        <f t="shared" si="0"/>
        <v>37</v>
      </c>
      <c r="D6">
        <f t="shared" si="1"/>
        <v>37</v>
      </c>
      <c r="E6">
        <f t="shared" si="2"/>
        <v>37</v>
      </c>
      <c r="F6">
        <f t="shared" si="3"/>
        <v>-37</v>
      </c>
      <c r="G6" s="54">
        <f t="shared" si="4"/>
        <v>1.8</v>
      </c>
    </row>
    <row r="7" spans="1:7" ht="15.5" x14ac:dyDescent="0.35">
      <c r="A7" s="133">
        <v>38</v>
      </c>
      <c r="C7">
        <f t="shared" si="0"/>
        <v>38</v>
      </c>
      <c r="D7">
        <f t="shared" si="1"/>
        <v>38</v>
      </c>
      <c r="E7">
        <f t="shared" si="2"/>
        <v>38</v>
      </c>
      <c r="F7">
        <f t="shared" si="3"/>
        <v>-38</v>
      </c>
      <c r="G7" s="54">
        <f t="shared" si="4"/>
        <v>2.7</v>
      </c>
    </row>
    <row r="8" spans="1:7" ht="15.5" x14ac:dyDescent="0.35">
      <c r="A8" s="133">
        <v>39</v>
      </c>
      <c r="C8">
        <f t="shared" si="0"/>
        <v>39</v>
      </c>
      <c r="D8">
        <f t="shared" si="1"/>
        <v>39</v>
      </c>
      <c r="E8">
        <f t="shared" si="2"/>
        <v>39</v>
      </c>
      <c r="F8">
        <f t="shared" si="3"/>
        <v>-39</v>
      </c>
      <c r="G8" s="54">
        <f t="shared" si="4"/>
        <v>3.6</v>
      </c>
    </row>
    <row r="9" spans="1:7" ht="15.5" x14ac:dyDescent="0.35">
      <c r="A9" s="133">
        <v>40</v>
      </c>
      <c r="C9">
        <f t="shared" si="0"/>
        <v>40</v>
      </c>
      <c r="D9">
        <f t="shared" si="1"/>
        <v>40</v>
      </c>
      <c r="E9">
        <f t="shared" si="2"/>
        <v>40</v>
      </c>
      <c r="F9">
        <f t="shared" si="3"/>
        <v>-40</v>
      </c>
      <c r="G9" s="54">
        <f t="shared" si="4"/>
        <v>4.5</v>
      </c>
    </row>
    <row r="10" spans="1:7" ht="15.5" x14ac:dyDescent="0.35">
      <c r="A10" s="133">
        <v>41</v>
      </c>
      <c r="C10">
        <f t="shared" si="0"/>
        <v>41</v>
      </c>
      <c r="D10">
        <f t="shared" si="1"/>
        <v>41</v>
      </c>
      <c r="E10">
        <f t="shared" si="2"/>
        <v>41</v>
      </c>
      <c r="F10">
        <f t="shared" si="3"/>
        <v>-41</v>
      </c>
      <c r="G10" s="54">
        <f t="shared" si="4"/>
        <v>5.4</v>
      </c>
    </row>
    <row r="11" spans="1:7" ht="15.5" x14ac:dyDescent="0.35">
      <c r="A11" s="133">
        <v>42</v>
      </c>
      <c r="C11">
        <f t="shared" si="0"/>
        <v>42</v>
      </c>
      <c r="D11">
        <f t="shared" si="1"/>
        <v>42</v>
      </c>
      <c r="E11">
        <f t="shared" si="2"/>
        <v>42</v>
      </c>
      <c r="F11">
        <f t="shared" si="3"/>
        <v>-42</v>
      </c>
      <c r="G11" s="54">
        <f t="shared" si="4"/>
        <v>6.3</v>
      </c>
    </row>
    <row r="12" spans="1:7" ht="15.5" x14ac:dyDescent="0.35">
      <c r="A12" s="133">
        <v>43</v>
      </c>
      <c r="C12">
        <f t="shared" si="0"/>
        <v>43</v>
      </c>
      <c r="D12">
        <f t="shared" si="1"/>
        <v>43</v>
      </c>
      <c r="E12">
        <f t="shared" si="2"/>
        <v>43</v>
      </c>
      <c r="F12">
        <f t="shared" si="3"/>
        <v>-43</v>
      </c>
      <c r="G12" s="54">
        <f t="shared" si="4"/>
        <v>7.2</v>
      </c>
    </row>
    <row r="13" spans="1:7" ht="15.5" x14ac:dyDescent="0.35">
      <c r="A13" s="133">
        <v>44</v>
      </c>
      <c r="C13">
        <f t="shared" si="0"/>
        <v>44</v>
      </c>
      <c r="D13">
        <f t="shared" si="1"/>
        <v>44</v>
      </c>
      <c r="E13">
        <f t="shared" si="2"/>
        <v>44</v>
      </c>
      <c r="F13">
        <f t="shared" si="3"/>
        <v>-44</v>
      </c>
      <c r="G13" s="54">
        <f t="shared" si="4"/>
        <v>8.1</v>
      </c>
    </row>
    <row r="14" spans="1:7" ht="15.5" x14ac:dyDescent="0.35">
      <c r="A14" s="133">
        <v>45</v>
      </c>
      <c r="C14">
        <f t="shared" si="0"/>
        <v>45</v>
      </c>
      <c r="D14">
        <f t="shared" si="1"/>
        <v>45</v>
      </c>
      <c r="E14">
        <f t="shared" si="2"/>
        <v>45</v>
      </c>
      <c r="F14">
        <f t="shared" si="3"/>
        <v>-45</v>
      </c>
      <c r="G14" s="54">
        <f t="shared" si="4"/>
        <v>9</v>
      </c>
    </row>
    <row r="15" spans="1:7" ht="15.5" x14ac:dyDescent="0.35">
      <c r="A15" s="133">
        <v>46</v>
      </c>
      <c r="C15">
        <f t="shared" si="0"/>
        <v>46</v>
      </c>
      <c r="D15">
        <f t="shared" si="1"/>
        <v>46</v>
      </c>
      <c r="E15">
        <f t="shared" si="2"/>
        <v>46</v>
      </c>
      <c r="F15">
        <f t="shared" si="3"/>
        <v>-46</v>
      </c>
      <c r="G15" s="54">
        <f t="shared" si="4"/>
        <v>9.9</v>
      </c>
    </row>
    <row r="16" spans="1:7" ht="15.5" x14ac:dyDescent="0.35">
      <c r="A16" s="133">
        <v>47</v>
      </c>
      <c r="C16">
        <f t="shared" si="0"/>
        <v>47</v>
      </c>
      <c r="D16">
        <f t="shared" si="1"/>
        <v>47</v>
      </c>
      <c r="E16">
        <f t="shared" si="2"/>
        <v>47</v>
      </c>
      <c r="F16">
        <f t="shared" si="3"/>
        <v>-47</v>
      </c>
      <c r="G16" s="54">
        <f t="shared" si="4"/>
        <v>10.8</v>
      </c>
    </row>
    <row r="17" spans="1:7" ht="15.5" x14ac:dyDescent="0.35">
      <c r="A17" s="133">
        <v>48</v>
      </c>
      <c r="C17">
        <f t="shared" si="0"/>
        <v>48</v>
      </c>
      <c r="D17">
        <f t="shared" si="1"/>
        <v>48</v>
      </c>
      <c r="E17">
        <f t="shared" si="2"/>
        <v>48</v>
      </c>
      <c r="F17">
        <f t="shared" si="3"/>
        <v>-48</v>
      </c>
      <c r="G17" s="54">
        <f t="shared" si="4"/>
        <v>11.700000000000001</v>
      </c>
    </row>
    <row r="18" spans="1:7" ht="15.5" x14ac:dyDescent="0.35">
      <c r="A18" s="133">
        <v>49</v>
      </c>
      <c r="C18">
        <f t="shared" si="0"/>
        <v>49</v>
      </c>
      <c r="D18">
        <f t="shared" si="1"/>
        <v>49</v>
      </c>
      <c r="E18">
        <f t="shared" si="2"/>
        <v>49</v>
      </c>
      <c r="F18">
        <f t="shared" si="3"/>
        <v>-49</v>
      </c>
      <c r="G18" s="54">
        <f t="shared" si="4"/>
        <v>12.6</v>
      </c>
    </row>
    <row r="19" spans="1:7" ht="15.5" x14ac:dyDescent="0.35">
      <c r="A19" s="133">
        <v>50</v>
      </c>
      <c r="C19">
        <f t="shared" si="0"/>
        <v>50</v>
      </c>
      <c r="D19">
        <f t="shared" si="1"/>
        <v>50</v>
      </c>
      <c r="E19">
        <f t="shared" si="2"/>
        <v>50</v>
      </c>
      <c r="F19">
        <f t="shared" si="3"/>
        <v>-50</v>
      </c>
      <c r="G19" s="54">
        <f t="shared" si="4"/>
        <v>13.5</v>
      </c>
    </row>
    <row r="20" spans="1:7" ht="15.5" x14ac:dyDescent="0.35">
      <c r="A20" s="133">
        <v>51</v>
      </c>
      <c r="C20">
        <f t="shared" si="0"/>
        <v>51</v>
      </c>
      <c r="D20">
        <f t="shared" si="1"/>
        <v>51</v>
      </c>
      <c r="E20">
        <f t="shared" si="2"/>
        <v>51</v>
      </c>
      <c r="F20">
        <f t="shared" si="3"/>
        <v>-51</v>
      </c>
      <c r="G20" s="54">
        <f t="shared" si="4"/>
        <v>14.4</v>
      </c>
    </row>
    <row r="21" spans="1:7" ht="15.5" x14ac:dyDescent="0.35">
      <c r="A21" s="133">
        <v>52</v>
      </c>
      <c r="C21">
        <f t="shared" si="0"/>
        <v>52</v>
      </c>
      <c r="D21">
        <f t="shared" si="1"/>
        <v>52</v>
      </c>
      <c r="E21">
        <f t="shared" si="2"/>
        <v>52</v>
      </c>
      <c r="F21">
        <f t="shared" si="3"/>
        <v>-52</v>
      </c>
      <c r="G21" s="54">
        <f t="shared" si="4"/>
        <v>15.3</v>
      </c>
    </row>
    <row r="22" spans="1:7" ht="15.5" x14ac:dyDescent="0.35">
      <c r="A22" s="133">
        <v>53</v>
      </c>
      <c r="C22">
        <f t="shared" si="0"/>
        <v>53</v>
      </c>
      <c r="D22">
        <f t="shared" si="1"/>
        <v>53</v>
      </c>
      <c r="E22">
        <f t="shared" si="2"/>
        <v>53</v>
      </c>
      <c r="F22">
        <f t="shared" si="3"/>
        <v>-53</v>
      </c>
      <c r="G22" s="54">
        <f t="shared" si="4"/>
        <v>16.2</v>
      </c>
    </row>
    <row r="23" spans="1:7" ht="15.5" x14ac:dyDescent="0.35">
      <c r="A23" s="133">
        <v>54</v>
      </c>
      <c r="C23">
        <f t="shared" si="0"/>
        <v>54</v>
      </c>
      <c r="D23">
        <f t="shared" si="1"/>
        <v>54</v>
      </c>
      <c r="E23">
        <f t="shared" si="2"/>
        <v>54</v>
      </c>
      <c r="F23">
        <f t="shared" si="3"/>
        <v>-54</v>
      </c>
      <c r="G23" s="54">
        <f t="shared" si="4"/>
        <v>17.100000000000001</v>
      </c>
    </row>
    <row r="24" spans="1:7" ht="15.5" x14ac:dyDescent="0.35">
      <c r="A24" s="133">
        <v>55</v>
      </c>
      <c r="C24">
        <f t="shared" si="0"/>
        <v>55</v>
      </c>
      <c r="D24">
        <f t="shared" si="1"/>
        <v>55</v>
      </c>
      <c r="E24">
        <f t="shared" si="2"/>
        <v>55</v>
      </c>
      <c r="F24">
        <f t="shared" si="3"/>
        <v>-55</v>
      </c>
      <c r="G24" s="54">
        <f t="shared" si="4"/>
        <v>18</v>
      </c>
    </row>
    <row r="25" spans="1:7" ht="15.5" x14ac:dyDescent="0.35">
      <c r="A25" s="133">
        <v>56</v>
      </c>
      <c r="B25" s="124"/>
      <c r="C25">
        <f>SUM(A25:B25)</f>
        <v>56</v>
      </c>
      <c r="D25">
        <f>MAX(A25:B25)</f>
        <v>56</v>
      </c>
      <c r="E25">
        <f>MIN(A25:B25)</f>
        <v>56</v>
      </c>
      <c r="F25">
        <f t="shared" ref="F25" si="5">C25-D25-E25</f>
        <v>-56</v>
      </c>
      <c r="G25" s="54">
        <f>((C25/1)-35)*0.9</f>
        <v>18.900000000000002</v>
      </c>
    </row>
    <row r="26" spans="1:7" ht="15.5" x14ac:dyDescent="0.35">
      <c r="A26" s="133">
        <v>57</v>
      </c>
      <c r="C26">
        <f t="shared" ref="C26:C39" si="6">SUM(A26:B26)</f>
        <v>57</v>
      </c>
      <c r="D26">
        <f t="shared" ref="D26:D39" si="7">MAX(A26:B26)</f>
        <v>57</v>
      </c>
      <c r="E26">
        <f t="shared" ref="E26:E39" si="8">MIN(A26:B26)</f>
        <v>57</v>
      </c>
      <c r="F26">
        <f t="shared" ref="F26:F39" si="9">C26-D26-E26</f>
        <v>-57</v>
      </c>
      <c r="G26" s="54">
        <f t="shared" ref="G26:G39" si="10">((C26/1)-35)*0.9</f>
        <v>19.8</v>
      </c>
    </row>
    <row r="27" spans="1:7" ht="15.5" x14ac:dyDescent="0.35">
      <c r="A27" s="133">
        <v>58</v>
      </c>
      <c r="C27">
        <f t="shared" si="6"/>
        <v>58</v>
      </c>
      <c r="D27">
        <f t="shared" si="7"/>
        <v>58</v>
      </c>
      <c r="E27">
        <f t="shared" si="8"/>
        <v>58</v>
      </c>
      <c r="F27">
        <f t="shared" si="9"/>
        <v>-58</v>
      </c>
      <c r="G27" s="54">
        <f t="shared" si="10"/>
        <v>20.7</v>
      </c>
    </row>
    <row r="28" spans="1:7" ht="15.5" x14ac:dyDescent="0.35">
      <c r="A28" s="133">
        <v>59</v>
      </c>
      <c r="C28">
        <f t="shared" si="6"/>
        <v>59</v>
      </c>
      <c r="D28">
        <f t="shared" si="7"/>
        <v>59</v>
      </c>
      <c r="E28">
        <f t="shared" si="8"/>
        <v>59</v>
      </c>
      <c r="F28">
        <f t="shared" si="9"/>
        <v>-59</v>
      </c>
      <c r="G28" s="54">
        <f t="shared" si="10"/>
        <v>21.6</v>
      </c>
    </row>
    <row r="29" spans="1:7" ht="15.5" x14ac:dyDescent="0.35">
      <c r="A29" s="133">
        <v>60</v>
      </c>
      <c r="C29">
        <f t="shared" si="6"/>
        <v>60</v>
      </c>
      <c r="D29">
        <f t="shared" si="7"/>
        <v>60</v>
      </c>
      <c r="E29">
        <f t="shared" si="8"/>
        <v>60</v>
      </c>
      <c r="F29">
        <f t="shared" si="9"/>
        <v>-60</v>
      </c>
      <c r="G29" s="54">
        <f t="shared" si="10"/>
        <v>22.5</v>
      </c>
    </row>
    <row r="30" spans="1:7" ht="15.5" x14ac:dyDescent="0.35">
      <c r="A30" s="133">
        <v>61</v>
      </c>
      <c r="C30">
        <f t="shared" si="6"/>
        <v>61</v>
      </c>
      <c r="D30">
        <f t="shared" si="7"/>
        <v>61</v>
      </c>
      <c r="E30">
        <f t="shared" si="8"/>
        <v>61</v>
      </c>
      <c r="F30">
        <f t="shared" si="9"/>
        <v>-61</v>
      </c>
      <c r="G30" s="54">
        <f t="shared" si="10"/>
        <v>23.400000000000002</v>
      </c>
    </row>
    <row r="31" spans="1:7" ht="15.5" x14ac:dyDescent="0.35">
      <c r="A31" s="133">
        <v>62</v>
      </c>
      <c r="C31">
        <f t="shared" si="6"/>
        <v>62</v>
      </c>
      <c r="D31">
        <f t="shared" si="7"/>
        <v>62</v>
      </c>
      <c r="E31">
        <f t="shared" si="8"/>
        <v>62</v>
      </c>
      <c r="F31">
        <f t="shared" si="9"/>
        <v>-62</v>
      </c>
      <c r="G31" s="54">
        <f t="shared" si="10"/>
        <v>24.3</v>
      </c>
    </row>
    <row r="32" spans="1:7" ht="15.5" x14ac:dyDescent="0.35">
      <c r="A32" s="133">
        <v>63</v>
      </c>
      <c r="C32">
        <f t="shared" si="6"/>
        <v>63</v>
      </c>
      <c r="D32">
        <f t="shared" si="7"/>
        <v>63</v>
      </c>
      <c r="E32">
        <f t="shared" si="8"/>
        <v>63</v>
      </c>
      <c r="F32">
        <f t="shared" si="9"/>
        <v>-63</v>
      </c>
      <c r="G32" s="54">
        <f t="shared" si="10"/>
        <v>25.2</v>
      </c>
    </row>
    <row r="33" spans="1:7" ht="15.5" x14ac:dyDescent="0.35">
      <c r="A33" s="133">
        <v>64</v>
      </c>
      <c r="C33">
        <f t="shared" si="6"/>
        <v>64</v>
      </c>
      <c r="D33">
        <f t="shared" si="7"/>
        <v>64</v>
      </c>
      <c r="E33">
        <f t="shared" si="8"/>
        <v>64</v>
      </c>
      <c r="F33">
        <f t="shared" si="9"/>
        <v>-64</v>
      </c>
      <c r="G33" s="54">
        <f t="shared" si="10"/>
        <v>26.1</v>
      </c>
    </row>
    <row r="34" spans="1:7" ht="15.5" x14ac:dyDescent="0.35">
      <c r="A34" s="133">
        <v>65</v>
      </c>
      <c r="C34">
        <f t="shared" si="6"/>
        <v>65</v>
      </c>
      <c r="D34">
        <f t="shared" si="7"/>
        <v>65</v>
      </c>
      <c r="E34">
        <f t="shared" si="8"/>
        <v>65</v>
      </c>
      <c r="F34">
        <f t="shared" si="9"/>
        <v>-65</v>
      </c>
      <c r="G34" s="54">
        <f t="shared" si="10"/>
        <v>27</v>
      </c>
    </row>
    <row r="35" spans="1:7" ht="15.5" x14ac:dyDescent="0.35">
      <c r="A35" s="133">
        <v>66</v>
      </c>
      <c r="C35">
        <f t="shared" si="6"/>
        <v>66</v>
      </c>
      <c r="D35">
        <f t="shared" si="7"/>
        <v>66</v>
      </c>
      <c r="E35">
        <f t="shared" si="8"/>
        <v>66</v>
      </c>
      <c r="F35">
        <f t="shared" si="9"/>
        <v>-66</v>
      </c>
      <c r="G35" s="54">
        <f t="shared" si="10"/>
        <v>27.900000000000002</v>
      </c>
    </row>
    <row r="36" spans="1:7" ht="15.5" x14ac:dyDescent="0.35">
      <c r="A36" s="133">
        <v>67</v>
      </c>
      <c r="C36">
        <f t="shared" si="6"/>
        <v>67</v>
      </c>
      <c r="D36">
        <f t="shared" si="7"/>
        <v>67</v>
      </c>
      <c r="E36">
        <f t="shared" si="8"/>
        <v>67</v>
      </c>
      <c r="F36">
        <f t="shared" si="9"/>
        <v>-67</v>
      </c>
      <c r="G36" s="54">
        <f t="shared" si="10"/>
        <v>28.8</v>
      </c>
    </row>
    <row r="37" spans="1:7" ht="15.5" x14ac:dyDescent="0.35">
      <c r="A37" s="133">
        <v>68</v>
      </c>
      <c r="C37">
        <f t="shared" si="6"/>
        <v>68</v>
      </c>
      <c r="D37">
        <f t="shared" si="7"/>
        <v>68</v>
      </c>
      <c r="E37">
        <f t="shared" si="8"/>
        <v>68</v>
      </c>
      <c r="F37">
        <f t="shared" si="9"/>
        <v>-68</v>
      </c>
      <c r="G37" s="54">
        <f t="shared" si="10"/>
        <v>29.7</v>
      </c>
    </row>
    <row r="38" spans="1:7" ht="15.5" x14ac:dyDescent="0.35">
      <c r="A38" s="133">
        <v>69</v>
      </c>
      <c r="C38">
        <f t="shared" si="6"/>
        <v>69</v>
      </c>
      <c r="D38">
        <f t="shared" si="7"/>
        <v>69</v>
      </c>
      <c r="E38">
        <f t="shared" si="8"/>
        <v>69</v>
      </c>
      <c r="F38">
        <f t="shared" si="9"/>
        <v>-69</v>
      </c>
      <c r="G38" s="54">
        <f t="shared" si="10"/>
        <v>30.6</v>
      </c>
    </row>
    <row r="39" spans="1:7" ht="15.5" x14ac:dyDescent="0.35">
      <c r="A39" s="133">
        <v>70</v>
      </c>
      <c r="C39">
        <f t="shared" si="6"/>
        <v>70</v>
      </c>
      <c r="D39">
        <f t="shared" si="7"/>
        <v>70</v>
      </c>
      <c r="E39">
        <f t="shared" si="8"/>
        <v>70</v>
      </c>
      <c r="F39">
        <f t="shared" si="9"/>
        <v>-70</v>
      </c>
      <c r="G39" s="54">
        <f t="shared" si="10"/>
        <v>31.5</v>
      </c>
    </row>
    <row r="40" spans="1:7" ht="15.5" x14ac:dyDescent="0.35">
      <c r="A40" s="133"/>
    </row>
    <row r="41" spans="1:7" ht="15.5" x14ac:dyDescent="0.35">
      <c r="A41" s="133"/>
    </row>
    <row r="42" spans="1:7" ht="15.5" x14ac:dyDescent="0.35">
      <c r="A42" s="133"/>
    </row>
    <row r="43" spans="1:7" ht="15.5" x14ac:dyDescent="0.35">
      <c r="A43" s="133"/>
    </row>
    <row r="44" spans="1:7" ht="15.5" x14ac:dyDescent="0.35">
      <c r="A44" s="13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C3CB-9E08-4C9B-B4E0-166FB934509E}">
  <sheetPr>
    <pageSetUpPr fitToPage="1"/>
  </sheetPr>
  <dimension ref="A1:I43"/>
  <sheetViews>
    <sheetView zoomScaleNormal="100" workbookViewId="0"/>
  </sheetViews>
  <sheetFormatPr defaultRowHeight="14.5" x14ac:dyDescent="0.35"/>
  <cols>
    <col min="3" max="3" width="25.26953125" customWidth="1"/>
    <col min="5" max="9" width="12.6328125" customWidth="1"/>
  </cols>
  <sheetData>
    <row r="1" spans="1:9" ht="20" customHeight="1" thickBot="1" x14ac:dyDescent="0.5">
      <c r="A1" s="166" t="s">
        <v>94</v>
      </c>
      <c r="B1" s="79"/>
      <c r="C1" s="166" t="s">
        <v>476</v>
      </c>
      <c r="D1" s="79"/>
      <c r="E1" s="166" t="s">
        <v>456</v>
      </c>
      <c r="F1" s="166" t="s">
        <v>34</v>
      </c>
      <c r="G1" s="166" t="s">
        <v>477</v>
      </c>
      <c r="H1" s="166" t="s">
        <v>478</v>
      </c>
      <c r="I1" s="166" t="s">
        <v>95</v>
      </c>
    </row>
    <row r="2" spans="1:9" ht="20" customHeight="1" thickBot="1" x14ac:dyDescent="0.5">
      <c r="A2" s="167"/>
      <c r="B2" s="79"/>
      <c r="C2" s="168"/>
      <c r="D2" s="79"/>
      <c r="E2" s="169"/>
      <c r="F2" s="167"/>
      <c r="G2" s="167"/>
      <c r="H2" s="167"/>
      <c r="I2" s="167"/>
    </row>
    <row r="3" spans="1:9" ht="20" customHeight="1" x14ac:dyDescent="0.45">
      <c r="A3" s="79"/>
      <c r="B3" s="79"/>
      <c r="C3" s="79"/>
      <c r="D3" s="79"/>
      <c r="E3" s="79"/>
      <c r="F3" s="79"/>
      <c r="G3" s="79"/>
      <c r="H3" s="79"/>
      <c r="I3" s="79"/>
    </row>
    <row r="4" spans="1:9" ht="20" customHeight="1" thickBot="1" x14ac:dyDescent="0.5">
      <c r="A4" s="166" t="s">
        <v>94</v>
      </c>
      <c r="B4" s="79"/>
      <c r="C4" s="166" t="s">
        <v>476</v>
      </c>
      <c r="D4" s="79"/>
      <c r="E4" s="166" t="s">
        <v>456</v>
      </c>
      <c r="F4" s="166" t="s">
        <v>34</v>
      </c>
      <c r="G4" s="166" t="s">
        <v>477</v>
      </c>
      <c r="H4" s="166" t="s">
        <v>478</v>
      </c>
      <c r="I4" s="166" t="s">
        <v>95</v>
      </c>
    </row>
    <row r="5" spans="1:9" ht="20" customHeight="1" thickBot="1" x14ac:dyDescent="0.5">
      <c r="A5" s="167"/>
      <c r="B5" s="79"/>
      <c r="C5" s="168"/>
      <c r="D5" s="79"/>
      <c r="E5" s="169"/>
      <c r="F5" s="167"/>
      <c r="G5" s="167"/>
      <c r="H5" s="167"/>
      <c r="I5" s="167"/>
    </row>
    <row r="6" spans="1:9" ht="20" customHeight="1" x14ac:dyDescent="0.45">
      <c r="A6" s="79"/>
      <c r="B6" s="79"/>
      <c r="C6" s="79"/>
      <c r="D6" s="79"/>
      <c r="E6" s="79"/>
      <c r="F6" s="79"/>
      <c r="G6" s="79"/>
      <c r="H6" s="79"/>
      <c r="I6" s="79"/>
    </row>
    <row r="7" spans="1:9" ht="20" customHeight="1" thickBot="1" x14ac:dyDescent="0.5">
      <c r="A7" s="166" t="s">
        <v>94</v>
      </c>
      <c r="B7" s="79"/>
      <c r="C7" s="166" t="s">
        <v>476</v>
      </c>
      <c r="D7" s="79"/>
      <c r="E7" s="166" t="s">
        <v>456</v>
      </c>
      <c r="F7" s="166" t="s">
        <v>34</v>
      </c>
      <c r="G7" s="166" t="s">
        <v>477</v>
      </c>
      <c r="H7" s="166" t="s">
        <v>478</v>
      </c>
      <c r="I7" s="166" t="s">
        <v>95</v>
      </c>
    </row>
    <row r="8" spans="1:9" ht="20" customHeight="1" thickBot="1" x14ac:dyDescent="0.5">
      <c r="A8" s="167"/>
      <c r="B8" s="79"/>
      <c r="C8" s="168"/>
      <c r="D8" s="79"/>
      <c r="E8" s="169"/>
      <c r="F8" s="167"/>
      <c r="G8" s="167"/>
      <c r="H8" s="167"/>
      <c r="I8" s="167"/>
    </row>
    <row r="9" spans="1:9" ht="20" customHeight="1" x14ac:dyDescent="0.45">
      <c r="A9" s="79"/>
      <c r="B9" s="79"/>
      <c r="C9" s="79"/>
      <c r="D9" s="79"/>
      <c r="E9" s="79"/>
      <c r="F9" s="79"/>
      <c r="G9" s="79"/>
      <c r="H9" s="79"/>
      <c r="I9" s="79"/>
    </row>
    <row r="10" spans="1:9" ht="20" customHeight="1" thickBot="1" x14ac:dyDescent="0.5">
      <c r="A10" s="166" t="s">
        <v>94</v>
      </c>
      <c r="B10" s="79"/>
      <c r="C10" s="166" t="s">
        <v>476</v>
      </c>
      <c r="D10" s="79"/>
      <c r="E10" s="166" t="s">
        <v>456</v>
      </c>
      <c r="F10" s="166" t="s">
        <v>34</v>
      </c>
      <c r="G10" s="166" t="s">
        <v>477</v>
      </c>
      <c r="H10" s="166" t="s">
        <v>478</v>
      </c>
      <c r="I10" s="166" t="s">
        <v>95</v>
      </c>
    </row>
    <row r="11" spans="1:9" ht="20" customHeight="1" thickBot="1" x14ac:dyDescent="0.5">
      <c r="A11" s="167"/>
      <c r="B11" s="79"/>
      <c r="C11" s="168"/>
      <c r="D11" s="79"/>
      <c r="E11" s="169"/>
      <c r="F11" s="167"/>
      <c r="G11" s="167"/>
      <c r="H11" s="167"/>
      <c r="I11" s="167"/>
    </row>
    <row r="12" spans="1:9" ht="20" customHeight="1" x14ac:dyDescent="0.45">
      <c r="A12" s="79"/>
      <c r="B12" s="79"/>
      <c r="C12" s="79"/>
      <c r="D12" s="79"/>
      <c r="E12" s="79"/>
      <c r="F12" s="79"/>
      <c r="G12" s="79"/>
      <c r="H12" s="79"/>
      <c r="I12" s="79"/>
    </row>
    <row r="13" spans="1:9" ht="20" customHeight="1" thickBot="1" x14ac:dyDescent="0.5">
      <c r="A13" s="79"/>
      <c r="B13" s="79"/>
      <c r="C13" s="79"/>
      <c r="D13" s="79"/>
      <c r="E13" s="79"/>
      <c r="F13" s="79"/>
      <c r="G13" s="79"/>
      <c r="H13" s="79"/>
      <c r="I13" s="79"/>
    </row>
    <row r="14" spans="1:9" ht="20" customHeight="1" thickBot="1" x14ac:dyDescent="0.5">
      <c r="A14" s="79"/>
      <c r="B14" s="170" t="s">
        <v>483</v>
      </c>
      <c r="C14" s="79"/>
      <c r="D14" s="79"/>
      <c r="E14" s="167"/>
      <c r="F14" s="222" t="s">
        <v>482</v>
      </c>
      <c r="G14" s="223"/>
      <c r="H14" s="167"/>
      <c r="I14" s="79"/>
    </row>
    <row r="15" spans="1:9" ht="20" customHeight="1" thickBot="1" x14ac:dyDescent="0.5">
      <c r="A15" s="79"/>
      <c r="B15" s="167"/>
      <c r="C15" s="79"/>
      <c r="D15" s="79"/>
      <c r="E15" s="167"/>
      <c r="F15" s="222" t="s">
        <v>479</v>
      </c>
      <c r="G15" s="223"/>
      <c r="H15" s="167"/>
      <c r="I15" s="79"/>
    </row>
    <row r="16" spans="1:9" ht="20" customHeight="1" x14ac:dyDescent="0.45">
      <c r="A16" s="79"/>
      <c r="B16" s="79"/>
      <c r="C16" s="79"/>
      <c r="D16" s="79"/>
      <c r="E16" s="79"/>
      <c r="F16" s="166"/>
      <c r="G16" s="166"/>
      <c r="H16" s="79"/>
      <c r="I16" s="79"/>
    </row>
    <row r="17" spans="1:9" ht="20" customHeight="1" x14ac:dyDescent="0.45">
      <c r="A17" s="79"/>
      <c r="B17" s="170" t="s">
        <v>484</v>
      </c>
      <c r="C17" s="79"/>
      <c r="D17" s="79"/>
      <c r="E17" s="79"/>
      <c r="F17" s="170" t="s">
        <v>484</v>
      </c>
      <c r="G17" s="166"/>
      <c r="H17" s="79"/>
      <c r="I17" s="79"/>
    </row>
    <row r="18" spans="1:9" ht="20" customHeight="1" x14ac:dyDescent="0.45">
      <c r="A18" s="79"/>
      <c r="B18" s="79"/>
      <c r="C18" s="79"/>
      <c r="D18" s="79"/>
      <c r="E18" s="79"/>
      <c r="F18" s="166"/>
      <c r="G18" s="166"/>
      <c r="H18" s="79"/>
      <c r="I18" s="79"/>
    </row>
    <row r="19" spans="1:9" ht="15" customHeight="1" x14ac:dyDescent="0.35">
      <c r="C19" s="25" t="s">
        <v>487</v>
      </c>
      <c r="F19" s="23"/>
      <c r="G19" s="23"/>
    </row>
    <row r="20" spans="1:9" ht="15" customHeight="1" x14ac:dyDescent="0.35">
      <c r="C20" s="25" t="s">
        <v>485</v>
      </c>
      <c r="G20" s="23"/>
    </row>
    <row r="21" spans="1:9" ht="15" customHeight="1" x14ac:dyDescent="0.35">
      <c r="C21" s="25" t="s">
        <v>481</v>
      </c>
      <c r="E21" s="25" t="s">
        <v>486</v>
      </c>
    </row>
    <row r="22" spans="1:9" ht="20" customHeight="1" x14ac:dyDescent="0.45">
      <c r="A22" s="79"/>
      <c r="B22" s="79"/>
      <c r="C22" s="79"/>
      <c r="D22" s="79"/>
      <c r="E22" s="79"/>
      <c r="F22" s="79"/>
      <c r="G22" s="79"/>
      <c r="H22" s="79"/>
      <c r="I22" s="79"/>
    </row>
    <row r="23" spans="1:9" ht="20" customHeight="1" thickBot="1" x14ac:dyDescent="0.5">
      <c r="A23" s="166" t="s">
        <v>94</v>
      </c>
      <c r="B23" s="79"/>
      <c r="C23" s="166" t="s">
        <v>476</v>
      </c>
      <c r="D23" s="79"/>
      <c r="E23" s="166" t="s">
        <v>456</v>
      </c>
      <c r="F23" s="166" t="s">
        <v>34</v>
      </c>
      <c r="G23" s="166" t="s">
        <v>477</v>
      </c>
      <c r="H23" s="166" t="s">
        <v>478</v>
      </c>
      <c r="I23" s="166" t="s">
        <v>95</v>
      </c>
    </row>
    <row r="24" spans="1:9" ht="20" customHeight="1" thickBot="1" x14ac:dyDescent="0.5">
      <c r="A24" s="167"/>
      <c r="B24" s="79"/>
      <c r="C24" s="168"/>
      <c r="D24" s="79"/>
      <c r="E24" s="169"/>
      <c r="F24" s="167"/>
      <c r="G24" s="167"/>
      <c r="H24" s="167"/>
      <c r="I24" s="167"/>
    </row>
    <row r="25" spans="1:9" ht="20" customHeight="1" x14ac:dyDescent="0.45">
      <c r="A25" s="79"/>
      <c r="B25" s="79"/>
      <c r="C25" s="79"/>
      <c r="D25" s="79"/>
      <c r="E25" s="79"/>
      <c r="F25" s="79"/>
      <c r="G25" s="79"/>
      <c r="H25" s="79"/>
      <c r="I25" s="79"/>
    </row>
    <row r="26" spans="1:9" ht="20" customHeight="1" thickBot="1" x14ac:dyDescent="0.5">
      <c r="A26" s="166" t="s">
        <v>94</v>
      </c>
      <c r="B26" s="79"/>
      <c r="C26" s="166" t="s">
        <v>476</v>
      </c>
      <c r="D26" s="79"/>
      <c r="E26" s="166" t="s">
        <v>456</v>
      </c>
      <c r="F26" s="166" t="s">
        <v>34</v>
      </c>
      <c r="G26" s="166" t="s">
        <v>477</v>
      </c>
      <c r="H26" s="166" t="s">
        <v>478</v>
      </c>
      <c r="I26" s="166" t="s">
        <v>95</v>
      </c>
    </row>
    <row r="27" spans="1:9" ht="20" customHeight="1" thickBot="1" x14ac:dyDescent="0.5">
      <c r="A27" s="167"/>
      <c r="B27" s="79"/>
      <c r="C27" s="168"/>
      <c r="D27" s="79"/>
      <c r="E27" s="169"/>
      <c r="F27" s="167"/>
      <c r="G27" s="167"/>
      <c r="H27" s="167"/>
      <c r="I27" s="167"/>
    </row>
    <row r="28" spans="1:9" ht="20" customHeight="1" x14ac:dyDescent="0.45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0" customHeight="1" thickBot="1" x14ac:dyDescent="0.5">
      <c r="A29" s="166" t="s">
        <v>94</v>
      </c>
      <c r="B29" s="79"/>
      <c r="C29" s="166" t="s">
        <v>476</v>
      </c>
      <c r="D29" s="79"/>
      <c r="E29" s="166" t="s">
        <v>456</v>
      </c>
      <c r="F29" s="166" t="s">
        <v>34</v>
      </c>
      <c r="G29" s="166" t="s">
        <v>477</v>
      </c>
      <c r="H29" s="166" t="s">
        <v>478</v>
      </c>
      <c r="I29" s="166" t="s">
        <v>95</v>
      </c>
    </row>
    <row r="30" spans="1:9" ht="20" customHeight="1" thickBot="1" x14ac:dyDescent="0.5">
      <c r="A30" s="167"/>
      <c r="B30" s="79"/>
      <c r="C30" s="168"/>
      <c r="D30" s="79"/>
      <c r="E30" s="169"/>
      <c r="F30" s="167"/>
      <c r="G30" s="167"/>
      <c r="H30" s="167"/>
      <c r="I30" s="167"/>
    </row>
    <row r="31" spans="1:9" ht="20" customHeight="1" x14ac:dyDescent="0.45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0" customHeight="1" thickBot="1" x14ac:dyDescent="0.5">
      <c r="A32" s="166" t="s">
        <v>94</v>
      </c>
      <c r="B32" s="79"/>
      <c r="C32" s="166" t="s">
        <v>476</v>
      </c>
      <c r="D32" s="79"/>
      <c r="E32" s="166" t="s">
        <v>456</v>
      </c>
      <c r="F32" s="166" t="s">
        <v>34</v>
      </c>
      <c r="G32" s="166" t="s">
        <v>477</v>
      </c>
      <c r="H32" s="166" t="s">
        <v>478</v>
      </c>
      <c r="I32" s="166" t="s">
        <v>95</v>
      </c>
    </row>
    <row r="33" spans="1:9" ht="20" customHeight="1" thickBot="1" x14ac:dyDescent="0.5">
      <c r="A33" s="167"/>
      <c r="B33" s="79"/>
      <c r="C33" s="168"/>
      <c r="D33" s="79"/>
      <c r="E33" s="169"/>
      <c r="F33" s="167"/>
      <c r="G33" s="167"/>
      <c r="H33" s="167"/>
      <c r="I33" s="167"/>
    </row>
    <row r="34" spans="1:9" ht="20" customHeight="1" x14ac:dyDescent="0.45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0" customHeight="1" thickBot="1" x14ac:dyDescent="0.5">
      <c r="A35" s="79"/>
      <c r="B35" s="79"/>
      <c r="C35" s="79"/>
      <c r="D35" s="79"/>
      <c r="E35" s="79" t="s">
        <v>94</v>
      </c>
      <c r="F35" s="79"/>
      <c r="G35" s="79"/>
      <c r="H35" s="79" t="s">
        <v>94</v>
      </c>
      <c r="I35" s="79"/>
    </row>
    <row r="36" spans="1:9" ht="20" customHeight="1" thickBot="1" x14ac:dyDescent="0.5">
      <c r="A36" s="79"/>
      <c r="B36" s="79" t="s">
        <v>480</v>
      </c>
      <c r="C36" s="79"/>
      <c r="D36" s="79"/>
      <c r="E36" s="167"/>
      <c r="F36" s="79"/>
      <c r="G36" s="79"/>
      <c r="H36" s="167"/>
      <c r="I36" s="79"/>
    </row>
    <row r="37" spans="1:9" ht="20" customHeight="1" thickBot="1" x14ac:dyDescent="0.5">
      <c r="A37" s="79"/>
      <c r="B37" s="167"/>
      <c r="C37" s="79"/>
      <c r="D37" s="79"/>
      <c r="E37" s="167"/>
      <c r="F37" s="222" t="s">
        <v>479</v>
      </c>
      <c r="G37" s="223"/>
      <c r="H37" s="167"/>
      <c r="I37" s="79"/>
    </row>
    <row r="38" spans="1:9" ht="18.5" x14ac:dyDescent="0.45">
      <c r="A38" s="79"/>
      <c r="B38" s="79"/>
      <c r="C38" s="79"/>
      <c r="D38" s="79"/>
      <c r="E38" s="79"/>
      <c r="F38" s="79"/>
      <c r="G38" s="79"/>
      <c r="H38" s="79"/>
      <c r="I38" s="79"/>
    </row>
    <row r="39" spans="1:9" ht="20" customHeight="1" x14ac:dyDescent="0.45">
      <c r="A39" s="79"/>
      <c r="B39" s="170" t="s">
        <v>484</v>
      </c>
      <c r="C39" s="79"/>
      <c r="D39" s="79"/>
      <c r="E39" s="79"/>
      <c r="F39" s="170" t="s">
        <v>484</v>
      </c>
      <c r="G39" s="166"/>
      <c r="H39" s="79"/>
      <c r="I39" s="79"/>
    </row>
    <row r="40" spans="1:9" ht="20" customHeight="1" x14ac:dyDescent="0.45">
      <c r="A40" s="79"/>
      <c r="B40" s="79"/>
      <c r="C40" s="79"/>
      <c r="D40" s="79"/>
      <c r="E40" s="79"/>
      <c r="F40" s="166"/>
      <c r="G40" s="166"/>
      <c r="H40" s="79"/>
      <c r="I40" s="79"/>
    </row>
    <row r="41" spans="1:9" ht="15" customHeight="1" x14ac:dyDescent="0.35">
      <c r="C41" s="25" t="s">
        <v>487</v>
      </c>
      <c r="F41" s="23"/>
      <c r="G41" s="23"/>
    </row>
    <row r="42" spans="1:9" ht="15" customHeight="1" x14ac:dyDescent="0.35">
      <c r="C42" s="25" t="s">
        <v>485</v>
      </c>
      <c r="G42" s="23"/>
    </row>
    <row r="43" spans="1:9" ht="15" customHeight="1" x14ac:dyDescent="0.35">
      <c r="C43" s="25" t="s">
        <v>481</v>
      </c>
      <c r="E43" s="25" t="s">
        <v>486</v>
      </c>
    </row>
  </sheetData>
  <sheetProtection sheet="1" objects="1" scenarios="1"/>
  <mergeCells count="3">
    <mergeCell ref="F15:G15"/>
    <mergeCell ref="F37:G37"/>
    <mergeCell ref="F14:G14"/>
  </mergeCells>
  <printOptions horizontalCentered="1" verticalCentered="1"/>
  <pageMargins left="0" right="0" top="0" bottom="0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9C89-22C1-4A5A-9546-3980B074116A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4855-748E-4386-8087-D97AECD765C2}">
  <sheetPr>
    <pageSetUpPr fitToPage="1"/>
  </sheetPr>
  <dimension ref="A1:J24"/>
  <sheetViews>
    <sheetView zoomScale="60" zoomScaleNormal="60" workbookViewId="0">
      <selection activeCell="J14" sqref="J14"/>
    </sheetView>
  </sheetViews>
  <sheetFormatPr defaultRowHeight="14.5" x14ac:dyDescent="0.35"/>
  <cols>
    <col min="1" max="1" width="10.1796875" bestFit="1" customWidth="1"/>
    <col min="2" max="2" width="14.453125" bestFit="1" customWidth="1"/>
    <col min="3" max="3" width="14.54296875" customWidth="1"/>
    <col min="4" max="4" width="15.1796875" bestFit="1" customWidth="1"/>
    <col min="5" max="5" width="14.1796875" bestFit="1" customWidth="1"/>
    <col min="6" max="6" width="14.453125" bestFit="1" customWidth="1"/>
    <col min="7" max="7" width="14.1796875" customWidth="1"/>
    <col min="8" max="8" width="14.453125" bestFit="1" customWidth="1"/>
    <col min="9" max="9" width="13.81640625" bestFit="1" customWidth="1"/>
    <col min="10" max="10" width="18" bestFit="1" customWidth="1"/>
  </cols>
  <sheetData>
    <row r="1" spans="1:10" ht="20" thickBot="1" x14ac:dyDescent="0.4">
      <c r="A1" s="1" t="s">
        <v>0</v>
      </c>
      <c r="B1" s="39" t="s">
        <v>1</v>
      </c>
      <c r="C1" s="40" t="s">
        <v>2</v>
      </c>
      <c r="D1" s="39" t="s">
        <v>1</v>
      </c>
      <c r="E1" s="40" t="s">
        <v>2</v>
      </c>
      <c r="F1" s="39" t="s">
        <v>1</v>
      </c>
      <c r="G1" s="40" t="s">
        <v>2</v>
      </c>
      <c r="H1" s="39" t="s">
        <v>1</v>
      </c>
      <c r="I1" s="177" t="s">
        <v>2</v>
      </c>
    </row>
    <row r="2" spans="1:10" ht="17" thickBot="1" x14ac:dyDescent="0.4">
      <c r="A2" s="2"/>
      <c r="B2" s="37" t="s">
        <v>198</v>
      </c>
      <c r="C2" s="37" t="s">
        <v>198</v>
      </c>
      <c r="D2" s="37" t="s">
        <v>198</v>
      </c>
      <c r="E2" s="37" t="s">
        <v>198</v>
      </c>
      <c r="F2" s="37" t="s">
        <v>198</v>
      </c>
      <c r="G2" s="37" t="s">
        <v>198</v>
      </c>
      <c r="H2" s="37" t="s">
        <v>198</v>
      </c>
      <c r="I2" s="38" t="s">
        <v>198</v>
      </c>
    </row>
    <row r="3" spans="1:10" ht="20.5" thickTop="1" thickBot="1" x14ac:dyDescent="0.4">
      <c r="A3" s="233" t="s">
        <v>466</v>
      </c>
      <c r="B3" s="35" t="s">
        <v>307</v>
      </c>
      <c r="C3" s="35" t="s">
        <v>307</v>
      </c>
      <c r="D3" s="35" t="s">
        <v>308</v>
      </c>
      <c r="E3" s="35" t="s">
        <v>308</v>
      </c>
      <c r="F3" s="35" t="s">
        <v>309</v>
      </c>
      <c r="G3" s="35" t="s">
        <v>309</v>
      </c>
      <c r="H3" s="35" t="s">
        <v>310</v>
      </c>
      <c r="I3" s="178" t="s">
        <v>310</v>
      </c>
    </row>
    <row r="4" spans="1:10" ht="22" hidden="1" thickTop="1" thickBot="1" x14ac:dyDescent="0.4">
      <c r="A4" s="34">
        <v>45777</v>
      </c>
      <c r="B4" s="157" t="s">
        <v>203</v>
      </c>
      <c r="C4" s="158" t="s">
        <v>204</v>
      </c>
      <c r="D4" s="157" t="s">
        <v>205</v>
      </c>
      <c r="E4" s="157" t="s">
        <v>206</v>
      </c>
      <c r="F4" s="157" t="s">
        <v>207</v>
      </c>
      <c r="G4" s="157" t="s">
        <v>208</v>
      </c>
      <c r="H4" s="159" t="s">
        <v>209</v>
      </c>
      <c r="I4" s="159" t="s">
        <v>210</v>
      </c>
    </row>
    <row r="5" spans="1:10" ht="22" hidden="1" thickTop="1" thickBot="1" x14ac:dyDescent="0.4">
      <c r="A5" s="34">
        <f t="shared" ref="A5:A23" si="0">A4+7</f>
        <v>45784</v>
      </c>
      <c r="B5" s="160" t="s">
        <v>211</v>
      </c>
      <c r="C5" s="160" t="s">
        <v>212</v>
      </c>
      <c r="D5" s="160" t="s">
        <v>213</v>
      </c>
      <c r="E5" s="160" t="s">
        <v>214</v>
      </c>
      <c r="F5" s="160" t="s">
        <v>215</v>
      </c>
      <c r="G5" s="160" t="s">
        <v>216</v>
      </c>
      <c r="H5" s="160" t="s">
        <v>217</v>
      </c>
      <c r="I5" s="160" t="s">
        <v>218</v>
      </c>
    </row>
    <row r="6" spans="1:10" ht="22" hidden="1" thickTop="1" thickBot="1" x14ac:dyDescent="0.4">
      <c r="A6" s="34">
        <f t="shared" si="0"/>
        <v>45791</v>
      </c>
      <c r="B6" s="157" t="s">
        <v>219</v>
      </c>
      <c r="C6" s="157" t="s">
        <v>220</v>
      </c>
      <c r="D6" s="157" t="s">
        <v>221</v>
      </c>
      <c r="E6" s="157" t="s">
        <v>222</v>
      </c>
      <c r="F6" s="157" t="s">
        <v>223</v>
      </c>
      <c r="G6" s="157" t="s">
        <v>224</v>
      </c>
      <c r="H6" s="157" t="s">
        <v>225</v>
      </c>
      <c r="I6" s="157" t="s">
        <v>226</v>
      </c>
    </row>
    <row r="7" spans="1:10" ht="22" hidden="1" thickTop="1" thickBot="1" x14ac:dyDescent="0.4">
      <c r="A7" s="34">
        <f t="shared" si="0"/>
        <v>45798</v>
      </c>
      <c r="B7" s="160" t="s">
        <v>227</v>
      </c>
      <c r="C7" s="160" t="s">
        <v>228</v>
      </c>
      <c r="D7" s="160" t="s">
        <v>229</v>
      </c>
      <c r="E7" s="160" t="s">
        <v>230</v>
      </c>
      <c r="F7" s="160" t="s">
        <v>231</v>
      </c>
      <c r="G7" s="160" t="s">
        <v>232</v>
      </c>
      <c r="H7" s="160" t="s">
        <v>233</v>
      </c>
      <c r="I7" s="160" t="s">
        <v>234</v>
      </c>
    </row>
    <row r="8" spans="1:10" ht="22" thickTop="1" thickBot="1" x14ac:dyDescent="0.4">
      <c r="A8" s="34">
        <f t="shared" si="0"/>
        <v>45805</v>
      </c>
      <c r="B8" s="157" t="s">
        <v>235</v>
      </c>
      <c r="C8" s="157" t="s">
        <v>236</v>
      </c>
      <c r="D8" s="157" t="s">
        <v>237</v>
      </c>
      <c r="E8" s="161" t="s">
        <v>238</v>
      </c>
      <c r="F8" s="157" t="s">
        <v>239</v>
      </c>
      <c r="G8" s="157" t="s">
        <v>240</v>
      </c>
      <c r="H8" s="157" t="s">
        <v>241</v>
      </c>
      <c r="I8" s="157" t="s">
        <v>242</v>
      </c>
    </row>
    <row r="9" spans="1:10" ht="22" thickTop="1" thickBot="1" x14ac:dyDescent="0.4">
      <c r="A9" s="34">
        <f t="shared" si="0"/>
        <v>45812</v>
      </c>
      <c r="B9" s="160" t="s">
        <v>243</v>
      </c>
      <c r="C9" s="160" t="s">
        <v>244</v>
      </c>
      <c r="D9" s="162" t="s">
        <v>302</v>
      </c>
      <c r="E9" s="160" t="s">
        <v>245</v>
      </c>
      <c r="F9" s="163" t="s">
        <v>305</v>
      </c>
      <c r="G9" s="160" t="s">
        <v>246</v>
      </c>
      <c r="H9" s="160" t="s">
        <v>247</v>
      </c>
      <c r="I9" s="162" t="s">
        <v>303</v>
      </c>
    </row>
    <row r="10" spans="1:10" ht="22" thickTop="1" thickBot="1" x14ac:dyDescent="0.4">
      <c r="A10" s="34">
        <f t="shared" si="0"/>
        <v>45819</v>
      </c>
      <c r="B10" s="159" t="s">
        <v>304</v>
      </c>
      <c r="C10" s="157" t="s">
        <v>248</v>
      </c>
      <c r="D10" s="159" t="s">
        <v>306</v>
      </c>
      <c r="E10" s="157" t="s">
        <v>250</v>
      </c>
      <c r="F10" s="157" t="s">
        <v>251</v>
      </c>
      <c r="G10" s="157" t="s">
        <v>252</v>
      </c>
      <c r="H10" s="157" t="s">
        <v>253</v>
      </c>
      <c r="I10" s="157" t="s">
        <v>254</v>
      </c>
    </row>
    <row r="11" spans="1:10" ht="22" thickTop="1" thickBot="1" x14ac:dyDescent="0.4">
      <c r="A11" s="34">
        <f t="shared" si="0"/>
        <v>45826</v>
      </c>
      <c r="B11" s="160" t="s">
        <v>255</v>
      </c>
      <c r="C11" s="160" t="s">
        <v>256</v>
      </c>
      <c r="D11" s="160" t="s">
        <v>257</v>
      </c>
      <c r="E11" s="160" t="s">
        <v>258</v>
      </c>
      <c r="F11" s="160" t="s">
        <v>259</v>
      </c>
      <c r="G11" s="160" t="s">
        <v>260</v>
      </c>
      <c r="H11" s="160" t="s">
        <v>261</v>
      </c>
      <c r="I11" s="160" t="s">
        <v>262</v>
      </c>
    </row>
    <row r="12" spans="1:10" ht="22" thickTop="1" thickBot="1" x14ac:dyDescent="0.4">
      <c r="A12" s="34">
        <f t="shared" si="0"/>
        <v>45833</v>
      </c>
      <c r="B12" s="157" t="s">
        <v>263</v>
      </c>
      <c r="C12" s="157" t="s">
        <v>264</v>
      </c>
      <c r="D12" s="157" t="s">
        <v>265</v>
      </c>
      <c r="E12" s="157" t="s">
        <v>249</v>
      </c>
      <c r="F12" s="157" t="s">
        <v>266</v>
      </c>
      <c r="G12" s="157" t="s">
        <v>267</v>
      </c>
      <c r="H12" s="157" t="s">
        <v>268</v>
      </c>
      <c r="I12" s="158" t="s">
        <v>269</v>
      </c>
    </row>
    <row r="13" spans="1:10" ht="22" thickTop="1" thickBot="1" x14ac:dyDescent="0.4">
      <c r="A13" s="34">
        <f t="shared" si="0"/>
        <v>45840</v>
      </c>
      <c r="B13" s="160" t="s">
        <v>270</v>
      </c>
      <c r="C13" s="160" t="s">
        <v>271</v>
      </c>
      <c r="D13" s="160" t="s">
        <v>272</v>
      </c>
      <c r="E13" s="164" t="s">
        <v>273</v>
      </c>
      <c r="F13" s="160" t="s">
        <v>274</v>
      </c>
      <c r="G13" s="160" t="s">
        <v>275</v>
      </c>
      <c r="H13" s="164" t="s">
        <v>276</v>
      </c>
      <c r="I13" s="160" t="s">
        <v>277</v>
      </c>
    </row>
    <row r="14" spans="1:10" ht="22" thickTop="1" thickBot="1" x14ac:dyDescent="0.4">
      <c r="A14" s="34">
        <f t="shared" si="0"/>
        <v>45847</v>
      </c>
      <c r="B14" s="157" t="s">
        <v>278</v>
      </c>
      <c r="C14" s="157" t="s">
        <v>279</v>
      </c>
      <c r="D14" s="161" t="s">
        <v>280</v>
      </c>
      <c r="E14" s="157" t="s">
        <v>281</v>
      </c>
      <c r="F14" s="157" t="s">
        <v>282</v>
      </c>
      <c r="G14" s="157" t="s">
        <v>283</v>
      </c>
      <c r="H14" s="157" t="s">
        <v>284</v>
      </c>
      <c r="I14" s="161" t="s">
        <v>285</v>
      </c>
    </row>
    <row r="15" spans="1:10" ht="22" thickTop="1" thickBot="1" x14ac:dyDescent="0.4">
      <c r="A15" s="34">
        <f t="shared" si="0"/>
        <v>45854</v>
      </c>
      <c r="B15" s="160" t="s">
        <v>286</v>
      </c>
      <c r="C15" s="160" t="s">
        <v>287</v>
      </c>
      <c r="D15" s="160" t="s">
        <v>288</v>
      </c>
      <c r="E15" s="165" t="s">
        <v>289</v>
      </c>
      <c r="F15" s="164" t="s">
        <v>290</v>
      </c>
      <c r="G15" s="160" t="s">
        <v>291</v>
      </c>
      <c r="H15" s="160" t="s">
        <v>292</v>
      </c>
      <c r="I15" s="160" t="s">
        <v>293</v>
      </c>
      <c r="J15" s="74"/>
    </row>
    <row r="16" spans="1:10" ht="22" thickTop="1" thickBot="1" x14ac:dyDescent="0.4">
      <c r="A16" s="34">
        <f t="shared" si="0"/>
        <v>45861</v>
      </c>
      <c r="B16" s="159" t="s">
        <v>294</v>
      </c>
      <c r="C16" s="157" t="s">
        <v>295</v>
      </c>
      <c r="D16" s="157" t="s">
        <v>296</v>
      </c>
      <c r="E16" s="157" t="s">
        <v>297</v>
      </c>
      <c r="F16" s="157" t="s">
        <v>298</v>
      </c>
      <c r="G16" s="157" t="s">
        <v>299</v>
      </c>
      <c r="H16" s="157" t="s">
        <v>300</v>
      </c>
      <c r="I16" s="157" t="s">
        <v>301</v>
      </c>
    </row>
    <row r="17" spans="1:10" ht="22" thickTop="1" thickBot="1" x14ac:dyDescent="0.4">
      <c r="A17" s="34">
        <f t="shared" si="0"/>
        <v>45868</v>
      </c>
      <c r="B17" s="215" t="s">
        <v>523</v>
      </c>
      <c r="C17" s="216" t="s">
        <v>298</v>
      </c>
      <c r="D17" s="215" t="s">
        <v>236</v>
      </c>
      <c r="E17" s="215" t="s">
        <v>270</v>
      </c>
      <c r="F17" s="215" t="s">
        <v>524</v>
      </c>
      <c r="G17" s="215" t="s">
        <v>525</v>
      </c>
      <c r="H17" s="215" t="s">
        <v>526</v>
      </c>
      <c r="I17" s="215" t="s">
        <v>527</v>
      </c>
      <c r="J17" s="74"/>
    </row>
    <row r="18" spans="1:10" ht="22" thickTop="1" thickBot="1" x14ac:dyDescent="0.4">
      <c r="A18" s="34">
        <f t="shared" si="0"/>
        <v>45875</v>
      </c>
      <c r="B18" s="215" t="s">
        <v>278</v>
      </c>
      <c r="C18" s="215" t="s">
        <v>280</v>
      </c>
      <c r="D18" s="215" t="s">
        <v>214</v>
      </c>
      <c r="E18" s="215" t="s">
        <v>528</v>
      </c>
      <c r="F18" s="164" t="s">
        <v>529</v>
      </c>
      <c r="G18" s="160" t="s">
        <v>297</v>
      </c>
      <c r="H18" s="160" t="s">
        <v>530</v>
      </c>
      <c r="I18" s="160" t="s">
        <v>219</v>
      </c>
    </row>
    <row r="19" spans="1:10" ht="22" thickTop="1" thickBot="1" x14ac:dyDescent="0.4">
      <c r="A19" s="34">
        <f t="shared" si="0"/>
        <v>45882</v>
      </c>
      <c r="B19" s="215" t="s">
        <v>531</v>
      </c>
      <c r="C19" s="215" t="s">
        <v>265</v>
      </c>
      <c r="D19" s="163" t="s">
        <v>532</v>
      </c>
      <c r="E19" s="163" t="s">
        <v>287</v>
      </c>
      <c r="F19" s="163" t="s">
        <v>272</v>
      </c>
      <c r="G19" s="163" t="s">
        <v>248</v>
      </c>
      <c r="H19" s="163" t="s">
        <v>204</v>
      </c>
      <c r="I19" s="163" t="s">
        <v>533</v>
      </c>
    </row>
    <row r="20" spans="1:10" ht="22" thickTop="1" thickBot="1" x14ac:dyDescent="0.4">
      <c r="A20" s="179">
        <f t="shared" si="0"/>
        <v>45889</v>
      </c>
      <c r="B20" s="215" t="s">
        <v>534</v>
      </c>
      <c r="C20" s="163" t="s">
        <v>535</v>
      </c>
      <c r="D20" s="163" t="s">
        <v>238</v>
      </c>
      <c r="E20" s="163" t="s">
        <v>289</v>
      </c>
      <c r="F20" s="163" t="s">
        <v>536</v>
      </c>
      <c r="G20" s="163" t="s">
        <v>524</v>
      </c>
      <c r="H20" s="163" t="s">
        <v>262</v>
      </c>
      <c r="I20" s="163" t="s">
        <v>537</v>
      </c>
    </row>
    <row r="21" spans="1:10" ht="20.5" hidden="1" thickTop="1" thickBot="1" x14ac:dyDescent="0.4">
      <c r="A21" s="172">
        <f t="shared" si="0"/>
        <v>45896</v>
      </c>
      <c r="B21" s="173"/>
      <c r="C21" s="173"/>
      <c r="D21" s="174"/>
      <c r="E21" s="175"/>
      <c r="F21" s="175" t="s">
        <v>431</v>
      </c>
      <c r="G21" s="173"/>
      <c r="H21" s="173"/>
      <c r="I21" s="176"/>
    </row>
    <row r="22" spans="1:10" ht="20.5" hidden="1" thickTop="1" thickBot="1" x14ac:dyDescent="0.4">
      <c r="A22" s="34">
        <f t="shared" si="0"/>
        <v>45903</v>
      </c>
      <c r="B22" s="123"/>
      <c r="C22" s="235"/>
      <c r="D22" s="236"/>
      <c r="E22" s="237"/>
      <c r="F22" s="235"/>
      <c r="G22" s="237" t="s">
        <v>431</v>
      </c>
      <c r="H22" s="235"/>
      <c r="I22" s="238"/>
    </row>
    <row r="23" spans="1:10" ht="24.5" thickTop="1" thickBot="1" x14ac:dyDescent="0.4">
      <c r="A23" s="233" t="s">
        <v>466</v>
      </c>
      <c r="B23" s="234" t="s">
        <v>538</v>
      </c>
      <c r="C23" s="239" t="s">
        <v>539</v>
      </c>
      <c r="D23" s="239"/>
      <c r="E23" s="239"/>
      <c r="F23" s="239"/>
      <c r="G23" s="239"/>
      <c r="H23" s="239"/>
      <c r="I23" s="239"/>
    </row>
    <row r="24" spans="1:10" ht="15" thickTop="1" x14ac:dyDescent="0.35"/>
  </sheetData>
  <mergeCells count="1">
    <mergeCell ref="C23:I23"/>
  </mergeCells>
  <printOptions horizontalCentered="1" verticalCentered="1"/>
  <pageMargins left="0.7" right="0.7" top="0.75" bottom="0.75" header="0.3" footer="0.3"/>
  <pageSetup scale="97" orientation="landscape" r:id="rId1"/>
  <ignoredErrors>
    <ignoredError sqref="A3 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D489-F434-4B4A-9D21-3B1259A563D5}">
  <dimension ref="A1:L319"/>
  <sheetViews>
    <sheetView zoomScale="70" zoomScaleNormal="70" workbookViewId="0"/>
  </sheetViews>
  <sheetFormatPr defaultColWidth="8.81640625" defaultRowHeight="14.5" x14ac:dyDescent="0.35"/>
  <cols>
    <col min="1" max="1" width="7.54296875" style="23" customWidth="1"/>
    <col min="2" max="2" width="11.36328125" customWidth="1"/>
    <col min="3" max="3" width="20.7265625" customWidth="1"/>
    <col min="4" max="4" width="6" bestFit="1" customWidth="1"/>
    <col min="5" max="5" width="11.54296875" style="23" bestFit="1" customWidth="1"/>
    <col min="6" max="6" width="5.08984375" style="23" bestFit="1" customWidth="1"/>
    <col min="7" max="7" width="6" style="23" bestFit="1" customWidth="1"/>
    <col min="8" max="8" width="10.6328125" style="23" customWidth="1"/>
    <col min="9" max="9" width="10.81640625" style="23" bestFit="1" customWidth="1"/>
    <col min="10" max="12" width="0" hidden="1" customWidth="1"/>
    <col min="14" max="14" width="1.90625" bestFit="1" customWidth="1"/>
    <col min="15" max="15" width="14" bestFit="1" customWidth="1"/>
    <col min="16" max="16" width="2.6328125" bestFit="1" customWidth="1"/>
    <col min="17" max="17" width="2.81640625" bestFit="1" customWidth="1"/>
    <col min="18" max="18" width="2.453125" bestFit="1" customWidth="1"/>
    <col min="19" max="19" width="20.1796875" bestFit="1" customWidth="1"/>
    <col min="20" max="20" width="3" bestFit="1" customWidth="1"/>
  </cols>
  <sheetData>
    <row r="1" spans="1:12" ht="16" thickBot="1" x14ac:dyDescent="0.4">
      <c r="A1" s="113" t="s">
        <v>94</v>
      </c>
      <c r="B1" s="187">
        <v>45889</v>
      </c>
      <c r="C1" s="57" t="s">
        <v>98</v>
      </c>
      <c r="D1" s="57"/>
      <c r="E1" s="128" t="s">
        <v>99</v>
      </c>
      <c r="F1" s="128" t="s">
        <v>492</v>
      </c>
      <c r="G1" s="128" t="s">
        <v>100</v>
      </c>
      <c r="H1" s="128" t="s">
        <v>101</v>
      </c>
      <c r="I1" s="117" t="s">
        <v>107</v>
      </c>
    </row>
    <row r="2" spans="1:12" ht="15" thickBot="1" x14ac:dyDescent="0.4">
      <c r="A2" s="41" t="s">
        <v>63</v>
      </c>
      <c r="C2" s="6" t="s">
        <v>445</v>
      </c>
      <c r="E2" s="41">
        <v>39</v>
      </c>
      <c r="F2" s="41">
        <v>17</v>
      </c>
      <c r="G2" s="41">
        <f>E2-F2</f>
        <v>22</v>
      </c>
      <c r="H2" s="41">
        <v>8</v>
      </c>
      <c r="I2" s="41">
        <v>2</v>
      </c>
    </row>
    <row r="3" spans="1:12" x14ac:dyDescent="0.35">
      <c r="A3" s="114"/>
      <c r="I3" s="118"/>
    </row>
    <row r="4" spans="1:12" ht="15" thickBot="1" x14ac:dyDescent="0.4">
      <c r="A4" s="114" t="s">
        <v>94</v>
      </c>
      <c r="C4" t="s">
        <v>98</v>
      </c>
      <c r="E4" s="23" t="s">
        <v>99</v>
      </c>
      <c r="F4" s="23" t="s">
        <v>492</v>
      </c>
      <c r="G4" s="23" t="s">
        <v>100</v>
      </c>
      <c r="H4" s="23" t="s">
        <v>101</v>
      </c>
      <c r="I4" s="118" t="s">
        <v>107</v>
      </c>
    </row>
    <row r="5" spans="1:12" ht="15" thickBot="1" x14ac:dyDescent="0.4">
      <c r="A5" s="41" t="s">
        <v>45</v>
      </c>
      <c r="C5" s="6" t="s">
        <v>140</v>
      </c>
      <c r="E5" s="41">
        <v>58</v>
      </c>
      <c r="F5" s="41">
        <v>19</v>
      </c>
      <c r="G5" s="41">
        <f>E5-F5</f>
        <v>39</v>
      </c>
      <c r="H5" s="41">
        <v>0</v>
      </c>
      <c r="I5" s="41">
        <v>0</v>
      </c>
      <c r="L5" s="25"/>
    </row>
    <row r="6" spans="1:12" x14ac:dyDescent="0.35">
      <c r="A6" s="114"/>
      <c r="I6" s="118"/>
    </row>
    <row r="7" spans="1:12" x14ac:dyDescent="0.35">
      <c r="A7" s="114"/>
      <c r="I7" s="118"/>
    </row>
    <row r="8" spans="1:12" ht="15" thickBot="1" x14ac:dyDescent="0.4">
      <c r="A8" s="114" t="s">
        <v>94</v>
      </c>
      <c r="C8" t="s">
        <v>98</v>
      </c>
      <c r="E8" s="23" t="s">
        <v>99</v>
      </c>
      <c r="F8" s="23" t="s">
        <v>492</v>
      </c>
      <c r="G8" s="23" t="s">
        <v>100</v>
      </c>
      <c r="H8" s="23" t="s">
        <v>101</v>
      </c>
      <c r="I8" s="118" t="s">
        <v>107</v>
      </c>
    </row>
    <row r="9" spans="1:12" ht="15" thickBot="1" x14ac:dyDescent="0.4">
      <c r="A9" s="41" t="str">
        <f>A2</f>
        <v>E</v>
      </c>
      <c r="C9" s="6" t="s">
        <v>495</v>
      </c>
      <c r="E9" s="41">
        <v>48</v>
      </c>
      <c r="F9" s="41">
        <v>15</v>
      </c>
      <c r="G9" s="41">
        <f>E9-F9</f>
        <v>33</v>
      </c>
      <c r="H9" s="41">
        <v>3</v>
      </c>
      <c r="I9" s="41">
        <v>2</v>
      </c>
    </row>
    <row r="10" spans="1:12" x14ac:dyDescent="0.35">
      <c r="A10" s="114"/>
      <c r="I10" s="118"/>
    </row>
    <row r="11" spans="1:12" ht="15" thickBot="1" x14ac:dyDescent="0.4">
      <c r="A11" s="114" t="s">
        <v>94</v>
      </c>
      <c r="C11" t="s">
        <v>98</v>
      </c>
      <c r="E11" s="23" t="s">
        <v>99</v>
      </c>
      <c r="F11" s="23" t="s">
        <v>492</v>
      </c>
      <c r="G11" s="23" t="s">
        <v>100</v>
      </c>
      <c r="H11" s="23" t="s">
        <v>101</v>
      </c>
      <c r="I11" s="118" t="s">
        <v>107</v>
      </c>
    </row>
    <row r="12" spans="1:12" ht="15" thickBot="1" x14ac:dyDescent="0.4">
      <c r="A12" s="41" t="str">
        <f>A5</f>
        <v>I</v>
      </c>
      <c r="C12" s="6" t="s">
        <v>44</v>
      </c>
      <c r="E12" s="41">
        <v>48</v>
      </c>
      <c r="F12" s="41">
        <v>13</v>
      </c>
      <c r="G12" s="41">
        <f>E12-F12</f>
        <v>35</v>
      </c>
      <c r="H12" s="41">
        <v>2</v>
      </c>
      <c r="I12" s="41">
        <v>0</v>
      </c>
    </row>
    <row r="13" spans="1:12" x14ac:dyDescent="0.35">
      <c r="A13" s="114"/>
      <c r="I13" s="118"/>
    </row>
    <row r="14" spans="1:12" ht="15" thickBot="1" x14ac:dyDescent="0.4">
      <c r="A14" s="114"/>
      <c r="B14" t="s">
        <v>102</v>
      </c>
      <c r="C14" s="23" t="s">
        <v>87</v>
      </c>
      <c r="E14" s="23" t="s">
        <v>103</v>
      </c>
      <c r="H14" s="23" t="s">
        <v>103</v>
      </c>
      <c r="I14" s="118"/>
    </row>
    <row r="15" spans="1:12" ht="15" thickBot="1" x14ac:dyDescent="0.4">
      <c r="A15" s="114" t="str">
        <f>A2</f>
        <v>E</v>
      </c>
      <c r="B15" s="6">
        <f>G2+G9</f>
        <v>55</v>
      </c>
      <c r="C15" s="8">
        <v>1</v>
      </c>
      <c r="D15" t="s">
        <v>94</v>
      </c>
      <c r="E15" s="41" t="str">
        <f>A2</f>
        <v>E</v>
      </c>
      <c r="G15" s="23" t="s">
        <v>94</v>
      </c>
      <c r="H15" s="41" t="str">
        <f>A5</f>
        <v>I</v>
      </c>
      <c r="I15" s="118"/>
    </row>
    <row r="16" spans="1:12" ht="15" thickBot="1" x14ac:dyDescent="0.4">
      <c r="A16" s="114" t="str">
        <f>A5</f>
        <v>I</v>
      </c>
      <c r="B16" s="6">
        <f>G5+G12</f>
        <v>74</v>
      </c>
      <c r="C16" s="8">
        <v>0</v>
      </c>
      <c r="D16" t="s">
        <v>87</v>
      </c>
      <c r="E16" s="8">
        <f>I2+I9+C15</f>
        <v>5</v>
      </c>
      <c r="G16" s="23" t="s">
        <v>87</v>
      </c>
      <c r="H16" s="8">
        <f>I5+I12+C16</f>
        <v>0</v>
      </c>
      <c r="I16" s="118"/>
      <c r="L16" s="25"/>
    </row>
    <row r="17" spans="1:12" x14ac:dyDescent="0.35">
      <c r="A17" s="114"/>
      <c r="I17" s="118"/>
    </row>
    <row r="18" spans="1:12" x14ac:dyDescent="0.35">
      <c r="A18" s="114"/>
      <c r="I18" s="118"/>
    </row>
    <row r="19" spans="1:12" ht="15" thickBot="1" x14ac:dyDescent="0.4">
      <c r="A19" s="188"/>
      <c r="B19" s="59"/>
      <c r="C19" s="59"/>
      <c r="D19" s="59"/>
      <c r="E19" s="49"/>
      <c r="F19" s="49"/>
      <c r="G19" s="49"/>
      <c r="H19" s="49"/>
      <c r="I19" s="189"/>
    </row>
    <row r="20" spans="1:12" ht="15" thickBot="1" x14ac:dyDescent="0.4">
      <c r="A20" s="113" t="s">
        <v>94</v>
      </c>
      <c r="B20" s="57"/>
      <c r="C20" s="57" t="s">
        <v>98</v>
      </c>
      <c r="D20" s="57"/>
      <c r="E20" s="128" t="s">
        <v>99</v>
      </c>
      <c r="F20" s="128" t="s">
        <v>492</v>
      </c>
      <c r="G20" s="128" t="s">
        <v>100</v>
      </c>
      <c r="H20" s="128" t="s">
        <v>101</v>
      </c>
      <c r="I20" s="117" t="s">
        <v>107</v>
      </c>
    </row>
    <row r="21" spans="1:12" ht="15" thickBot="1" x14ac:dyDescent="0.4">
      <c r="A21" s="41" t="str">
        <f>A2</f>
        <v>E</v>
      </c>
      <c r="C21" s="6" t="s">
        <v>64</v>
      </c>
      <c r="E21" s="41">
        <v>44</v>
      </c>
      <c r="F21" s="41">
        <v>8</v>
      </c>
      <c r="G21" s="41">
        <f>E21-F21</f>
        <v>36</v>
      </c>
      <c r="H21" s="41">
        <v>4</v>
      </c>
      <c r="I21" s="41">
        <v>1</v>
      </c>
    </row>
    <row r="22" spans="1:12" x14ac:dyDescent="0.35">
      <c r="A22" s="114"/>
      <c r="I22" s="118"/>
    </row>
    <row r="23" spans="1:12" ht="15" thickBot="1" x14ac:dyDescent="0.4">
      <c r="A23" s="114" t="s">
        <v>94</v>
      </c>
      <c r="C23" t="s">
        <v>98</v>
      </c>
      <c r="E23" s="23" t="s">
        <v>99</v>
      </c>
      <c r="F23" s="23" t="s">
        <v>492</v>
      </c>
      <c r="G23" s="23" t="s">
        <v>100</v>
      </c>
      <c r="H23" s="23" t="s">
        <v>101</v>
      </c>
      <c r="I23" s="118" t="s">
        <v>107</v>
      </c>
    </row>
    <row r="24" spans="1:12" ht="15" thickBot="1" x14ac:dyDescent="0.4">
      <c r="A24" s="41" t="str">
        <f>A5</f>
        <v>I</v>
      </c>
      <c r="C24" s="15" t="s">
        <v>46</v>
      </c>
      <c r="E24" s="41">
        <v>43</v>
      </c>
      <c r="F24" s="41">
        <v>8</v>
      </c>
      <c r="G24" s="41">
        <f>E24-F24</f>
        <v>35</v>
      </c>
      <c r="H24" s="41">
        <v>3</v>
      </c>
      <c r="I24" s="41">
        <v>1</v>
      </c>
      <c r="L24" s="25"/>
    </row>
    <row r="25" spans="1:12" x14ac:dyDescent="0.35">
      <c r="A25" s="114"/>
      <c r="I25" s="118"/>
    </row>
    <row r="26" spans="1:12" x14ac:dyDescent="0.35">
      <c r="A26" s="114"/>
      <c r="I26" s="118"/>
    </row>
    <row r="27" spans="1:12" ht="15" thickBot="1" x14ac:dyDescent="0.4">
      <c r="A27" s="114" t="s">
        <v>94</v>
      </c>
      <c r="C27" t="s">
        <v>98</v>
      </c>
      <c r="E27" s="23" t="s">
        <v>99</v>
      </c>
      <c r="F27" s="23" t="s">
        <v>492</v>
      </c>
      <c r="G27" s="23" t="s">
        <v>100</v>
      </c>
      <c r="H27" s="23" t="s">
        <v>101</v>
      </c>
      <c r="I27" s="118" t="s">
        <v>107</v>
      </c>
    </row>
    <row r="28" spans="1:12" ht="15" thickBot="1" x14ac:dyDescent="0.4">
      <c r="A28" s="41" t="str">
        <f>A2</f>
        <v>E</v>
      </c>
      <c r="C28" s="6" t="s">
        <v>65</v>
      </c>
      <c r="E28" s="41">
        <v>37</v>
      </c>
      <c r="F28" s="41">
        <v>9</v>
      </c>
      <c r="G28" s="41">
        <f>E28-F28</f>
        <v>28</v>
      </c>
      <c r="H28" s="41">
        <v>3</v>
      </c>
      <c r="I28" s="41">
        <v>1</v>
      </c>
    </row>
    <row r="29" spans="1:12" x14ac:dyDescent="0.35">
      <c r="A29" s="114"/>
      <c r="I29" s="118"/>
    </row>
    <row r="30" spans="1:12" ht="15" thickBot="1" x14ac:dyDescent="0.4">
      <c r="A30" s="114" t="s">
        <v>94</v>
      </c>
      <c r="C30" t="s">
        <v>98</v>
      </c>
      <c r="E30" s="23" t="s">
        <v>99</v>
      </c>
      <c r="F30" s="23" t="s">
        <v>492</v>
      </c>
      <c r="G30" s="23" t="s">
        <v>100</v>
      </c>
      <c r="H30" s="23" t="s">
        <v>101</v>
      </c>
      <c r="I30" s="118" t="s">
        <v>107</v>
      </c>
    </row>
    <row r="31" spans="1:12" ht="15" thickBot="1" x14ac:dyDescent="0.4">
      <c r="A31" s="41" t="str">
        <f>A5</f>
        <v>I</v>
      </c>
      <c r="C31" s="6" t="s">
        <v>47</v>
      </c>
      <c r="E31" s="41">
        <v>38</v>
      </c>
      <c r="F31" s="41">
        <v>10</v>
      </c>
      <c r="G31" s="41">
        <f>E31-F31</f>
        <v>28</v>
      </c>
      <c r="H31" s="41">
        <v>3</v>
      </c>
      <c r="I31" s="41">
        <v>1</v>
      </c>
    </row>
    <row r="32" spans="1:12" x14ac:dyDescent="0.35">
      <c r="A32" s="114"/>
      <c r="I32" s="118"/>
    </row>
    <row r="33" spans="1:12" ht="15" thickBot="1" x14ac:dyDescent="0.4">
      <c r="A33" s="114"/>
      <c r="B33" t="s">
        <v>102</v>
      </c>
      <c r="C33" s="23" t="s">
        <v>87</v>
      </c>
      <c r="E33" s="23" t="s">
        <v>103</v>
      </c>
      <c r="H33" s="23" t="s">
        <v>103</v>
      </c>
      <c r="I33" s="118"/>
    </row>
    <row r="34" spans="1:12" ht="15" thickBot="1" x14ac:dyDescent="0.4">
      <c r="A34" s="114" t="str">
        <f>A21</f>
        <v>E</v>
      </c>
      <c r="B34" s="6">
        <f>G21+G28</f>
        <v>64</v>
      </c>
      <c r="C34" s="8">
        <v>0</v>
      </c>
      <c r="D34" t="s">
        <v>94</v>
      </c>
      <c r="E34" s="41" t="str">
        <f>A21</f>
        <v>E</v>
      </c>
      <c r="G34" s="23" t="s">
        <v>94</v>
      </c>
      <c r="H34" s="41" t="str">
        <f>A24</f>
        <v>I</v>
      </c>
      <c r="I34" s="118"/>
    </row>
    <row r="35" spans="1:12" ht="15" thickBot="1" x14ac:dyDescent="0.4">
      <c r="A35" s="114" t="str">
        <f>A24</f>
        <v>I</v>
      </c>
      <c r="B35" s="6">
        <f>G24+G31</f>
        <v>63</v>
      </c>
      <c r="C35" s="8">
        <v>1</v>
      </c>
      <c r="D35" t="s">
        <v>87</v>
      </c>
      <c r="E35" s="8">
        <f>I21+I28+C34</f>
        <v>2</v>
      </c>
      <c r="G35" s="23" t="s">
        <v>87</v>
      </c>
      <c r="H35" s="8">
        <f>I24+I31+C35</f>
        <v>3</v>
      </c>
      <c r="I35" s="118"/>
      <c r="L35" s="25"/>
    </row>
    <row r="36" spans="1:12" ht="44" thickBot="1" x14ac:dyDescent="0.4">
      <c r="A36" s="115" t="s">
        <v>104</v>
      </c>
      <c r="B36" s="9" t="s">
        <v>105</v>
      </c>
      <c r="C36" s="10" t="s">
        <v>87</v>
      </c>
      <c r="D36" s="9"/>
      <c r="E36" s="10" t="s">
        <v>106</v>
      </c>
      <c r="F36" s="10"/>
      <c r="G36" s="10" t="s">
        <v>36</v>
      </c>
      <c r="H36" s="10" t="s">
        <v>87</v>
      </c>
      <c r="I36" s="120"/>
    </row>
    <row r="37" spans="1:12" ht="15" thickBot="1" x14ac:dyDescent="0.4">
      <c r="A37" s="12" t="str">
        <f>A2</f>
        <v>E</v>
      </c>
      <c r="B37" s="11">
        <f>B15+B34</f>
        <v>119</v>
      </c>
      <c r="C37" s="12">
        <v>1</v>
      </c>
      <c r="D37" s="68"/>
      <c r="E37" s="192"/>
      <c r="F37" s="192"/>
      <c r="G37" s="12" t="str">
        <f>A2</f>
        <v>E</v>
      </c>
      <c r="H37" s="12">
        <f>E16+E35+C37</f>
        <v>8</v>
      </c>
      <c r="I37" s="121"/>
    </row>
    <row r="38" spans="1:12" ht="15" thickBot="1" x14ac:dyDescent="0.4">
      <c r="A38" s="12" t="str">
        <f>A5</f>
        <v>I</v>
      </c>
      <c r="B38" s="11">
        <f>B16+B35</f>
        <v>137</v>
      </c>
      <c r="C38" s="12">
        <v>0</v>
      </c>
      <c r="D38" s="68"/>
      <c r="E38" s="192"/>
      <c r="F38" s="192"/>
      <c r="G38" s="194" t="str">
        <f>A5</f>
        <v>I</v>
      </c>
      <c r="H38" s="12">
        <f>H16+H35+C38</f>
        <v>3</v>
      </c>
      <c r="I38" s="121"/>
      <c r="L38" s="25"/>
    </row>
    <row r="39" spans="1:12" ht="15" thickBot="1" x14ac:dyDescent="0.4">
      <c r="A39" s="116"/>
      <c r="B39" s="13"/>
      <c r="C39" s="13"/>
      <c r="D39" s="13"/>
      <c r="E39" s="193"/>
      <c r="F39" s="193"/>
      <c r="G39" s="193"/>
      <c r="H39" s="193"/>
      <c r="I39" s="119"/>
    </row>
    <row r="40" spans="1:12" ht="15" thickBot="1" x14ac:dyDescent="0.4"/>
    <row r="41" spans="1:12" ht="16" thickBot="1" x14ac:dyDescent="0.4">
      <c r="A41" s="113" t="s">
        <v>94</v>
      </c>
      <c r="B41" s="19">
        <f>$B$1</f>
        <v>45889</v>
      </c>
      <c r="C41" s="57" t="s">
        <v>98</v>
      </c>
      <c r="D41" s="57"/>
      <c r="E41" s="128" t="s">
        <v>99</v>
      </c>
      <c r="F41" s="128" t="s">
        <v>492</v>
      </c>
      <c r="G41" s="128" t="s">
        <v>100</v>
      </c>
      <c r="H41" s="128" t="s">
        <v>101</v>
      </c>
      <c r="I41" s="117" t="s">
        <v>107</v>
      </c>
    </row>
    <row r="42" spans="1:12" ht="15" thickBot="1" x14ac:dyDescent="0.4">
      <c r="A42" s="41"/>
      <c r="C42" s="6"/>
      <c r="E42" s="41"/>
      <c r="F42" s="41"/>
      <c r="G42" s="41">
        <f>E42-F42</f>
        <v>0</v>
      </c>
      <c r="H42" s="41"/>
      <c r="I42" s="41"/>
    </row>
    <row r="43" spans="1:12" x14ac:dyDescent="0.35">
      <c r="A43" s="114"/>
      <c r="I43" s="118"/>
    </row>
    <row r="44" spans="1:12" ht="15" thickBot="1" x14ac:dyDescent="0.4">
      <c r="A44" s="114" t="s">
        <v>94</v>
      </c>
      <c r="C44" t="s">
        <v>98</v>
      </c>
      <c r="E44" s="23" t="s">
        <v>99</v>
      </c>
      <c r="F44" s="23" t="s">
        <v>492</v>
      </c>
      <c r="G44" s="23" t="s">
        <v>100</v>
      </c>
      <c r="H44" s="23" t="s">
        <v>101</v>
      </c>
      <c r="I44" s="118" t="s">
        <v>107</v>
      </c>
    </row>
    <row r="45" spans="1:12" ht="15" thickBot="1" x14ac:dyDescent="0.4">
      <c r="A45" s="41"/>
      <c r="C45" s="15"/>
      <c r="E45" s="41"/>
      <c r="F45" s="41"/>
      <c r="G45" s="41">
        <f>E45-F45</f>
        <v>0</v>
      </c>
      <c r="H45" s="41"/>
      <c r="I45" s="41"/>
    </row>
    <row r="46" spans="1:12" x14ac:dyDescent="0.35">
      <c r="A46" s="114"/>
      <c r="I46" s="118"/>
    </row>
    <row r="47" spans="1:12" x14ac:dyDescent="0.35">
      <c r="A47" s="114"/>
      <c r="I47" s="118"/>
    </row>
    <row r="48" spans="1:12" ht="15" thickBot="1" x14ac:dyDescent="0.4">
      <c r="A48" s="114" t="s">
        <v>94</v>
      </c>
      <c r="C48" t="s">
        <v>98</v>
      </c>
      <c r="E48" s="23" t="s">
        <v>99</v>
      </c>
      <c r="F48" s="23" t="s">
        <v>492</v>
      </c>
      <c r="G48" s="23" t="s">
        <v>100</v>
      </c>
      <c r="H48" s="23" t="s">
        <v>101</v>
      </c>
      <c r="I48" s="118" t="s">
        <v>107</v>
      </c>
    </row>
    <row r="49" spans="1:9" ht="15" thickBot="1" x14ac:dyDescent="0.4">
      <c r="A49" s="41">
        <f>A42</f>
        <v>0</v>
      </c>
      <c r="C49" s="16"/>
      <c r="E49" s="41"/>
      <c r="F49" s="41"/>
      <c r="G49" s="41">
        <f>E49-F49</f>
        <v>0</v>
      </c>
      <c r="H49" s="41"/>
      <c r="I49" s="41"/>
    </row>
    <row r="50" spans="1:9" x14ac:dyDescent="0.35">
      <c r="A50" s="114"/>
      <c r="I50" s="118"/>
    </row>
    <row r="51" spans="1:9" ht="15" thickBot="1" x14ac:dyDescent="0.4">
      <c r="A51" s="114" t="s">
        <v>94</v>
      </c>
      <c r="C51" t="s">
        <v>98</v>
      </c>
      <c r="E51" s="23" t="s">
        <v>99</v>
      </c>
      <c r="F51" s="23" t="s">
        <v>492</v>
      </c>
      <c r="G51" s="23" t="s">
        <v>100</v>
      </c>
      <c r="H51" s="23" t="s">
        <v>101</v>
      </c>
      <c r="I51" s="118" t="s">
        <v>107</v>
      </c>
    </row>
    <row r="52" spans="1:9" ht="15" thickBot="1" x14ac:dyDescent="0.4">
      <c r="A52" s="41">
        <f>A45</f>
        <v>0</v>
      </c>
      <c r="C52" s="6"/>
      <c r="E52" s="41"/>
      <c r="F52" s="41"/>
      <c r="G52" s="41">
        <f>E52-F52</f>
        <v>0</v>
      </c>
      <c r="H52" s="41"/>
      <c r="I52" s="41"/>
    </row>
    <row r="53" spans="1:9" x14ac:dyDescent="0.35">
      <c r="A53" s="114"/>
      <c r="I53" s="118"/>
    </row>
    <row r="54" spans="1:9" ht="15" thickBot="1" x14ac:dyDescent="0.4">
      <c r="A54" s="114"/>
      <c r="B54" t="s">
        <v>102</v>
      </c>
      <c r="C54" s="23" t="s">
        <v>87</v>
      </c>
      <c r="E54" s="23" t="s">
        <v>103</v>
      </c>
      <c r="H54" s="23" t="s">
        <v>103</v>
      </c>
      <c r="I54" s="118"/>
    </row>
    <row r="55" spans="1:9" ht="15" thickBot="1" x14ac:dyDescent="0.4">
      <c r="A55" s="114">
        <f>A42</f>
        <v>0</v>
      </c>
      <c r="B55" s="6">
        <f>G42+G49</f>
        <v>0</v>
      </c>
      <c r="C55" s="8"/>
      <c r="D55" t="s">
        <v>94</v>
      </c>
      <c r="E55" s="41">
        <f>A42</f>
        <v>0</v>
      </c>
      <c r="G55" s="23" t="s">
        <v>94</v>
      </c>
      <c r="H55" s="41">
        <f>A45</f>
        <v>0</v>
      </c>
      <c r="I55" s="118"/>
    </row>
    <row r="56" spans="1:9" ht="15" thickBot="1" x14ac:dyDescent="0.4">
      <c r="A56" s="114">
        <f>A45</f>
        <v>0</v>
      </c>
      <c r="B56" s="6">
        <f>G45+G52</f>
        <v>0</v>
      </c>
      <c r="C56" s="8"/>
      <c r="D56" t="s">
        <v>87</v>
      </c>
      <c r="E56" s="8">
        <f>I42+I49+C55</f>
        <v>0</v>
      </c>
      <c r="G56" s="23" t="s">
        <v>87</v>
      </c>
      <c r="H56" s="8">
        <f>I45+I52+C56</f>
        <v>0</v>
      </c>
      <c r="I56" s="118"/>
    </row>
    <row r="57" spans="1:9" x14ac:dyDescent="0.35">
      <c r="A57" s="114"/>
      <c r="I57" s="118"/>
    </row>
    <row r="58" spans="1:9" x14ac:dyDescent="0.35">
      <c r="A58" s="114"/>
      <c r="I58" s="118"/>
    </row>
    <row r="59" spans="1:9" ht="15" thickBot="1" x14ac:dyDescent="0.4">
      <c r="A59" s="114"/>
      <c r="I59" s="118"/>
    </row>
    <row r="60" spans="1:9" ht="15" thickBot="1" x14ac:dyDescent="0.4">
      <c r="A60" s="113" t="s">
        <v>94</v>
      </c>
      <c r="B60" s="57"/>
      <c r="C60" s="57" t="s">
        <v>98</v>
      </c>
      <c r="D60" s="57"/>
      <c r="E60" s="128" t="s">
        <v>99</v>
      </c>
      <c r="F60" s="128" t="s">
        <v>492</v>
      </c>
      <c r="G60" s="128" t="s">
        <v>100</v>
      </c>
      <c r="H60" s="128" t="s">
        <v>101</v>
      </c>
      <c r="I60" s="117" t="s">
        <v>107</v>
      </c>
    </row>
    <row r="61" spans="1:9" ht="15" thickBot="1" x14ac:dyDescent="0.4">
      <c r="A61" s="41">
        <f>A42</f>
        <v>0</v>
      </c>
      <c r="C61" s="6"/>
      <c r="E61" s="41"/>
      <c r="F61" s="41"/>
      <c r="G61" s="41">
        <f>E61-F61</f>
        <v>0</v>
      </c>
      <c r="H61" s="41"/>
      <c r="I61" s="41"/>
    </row>
    <row r="62" spans="1:9" x14ac:dyDescent="0.35">
      <c r="A62" s="114"/>
      <c r="I62" s="118"/>
    </row>
    <row r="63" spans="1:9" ht="15" thickBot="1" x14ac:dyDescent="0.4">
      <c r="A63" s="114" t="s">
        <v>94</v>
      </c>
      <c r="C63" t="s">
        <v>98</v>
      </c>
      <c r="E63" s="23" t="s">
        <v>99</v>
      </c>
      <c r="F63" s="23" t="s">
        <v>492</v>
      </c>
      <c r="G63" s="23" t="s">
        <v>100</v>
      </c>
      <c r="H63" s="23" t="s">
        <v>101</v>
      </c>
      <c r="I63" s="118" t="s">
        <v>107</v>
      </c>
    </row>
    <row r="64" spans="1:9" ht="15" thickBot="1" x14ac:dyDescent="0.4">
      <c r="A64" s="41">
        <f>A45</f>
        <v>0</v>
      </c>
      <c r="C64" s="6"/>
      <c r="E64" s="41"/>
      <c r="F64" s="41"/>
      <c r="G64" s="41">
        <f>E64-F64</f>
        <v>0</v>
      </c>
      <c r="H64" s="41"/>
      <c r="I64" s="41"/>
    </row>
    <row r="65" spans="1:9" x14ac:dyDescent="0.35">
      <c r="A65" s="114"/>
      <c r="I65" s="118"/>
    </row>
    <row r="66" spans="1:9" x14ac:dyDescent="0.35">
      <c r="A66" s="114"/>
      <c r="I66" s="118"/>
    </row>
    <row r="67" spans="1:9" ht="15" thickBot="1" x14ac:dyDescent="0.4">
      <c r="A67" s="114" t="s">
        <v>94</v>
      </c>
      <c r="C67" t="s">
        <v>98</v>
      </c>
      <c r="E67" s="23" t="s">
        <v>99</v>
      </c>
      <c r="F67" s="23" t="s">
        <v>492</v>
      </c>
      <c r="G67" s="23" t="s">
        <v>100</v>
      </c>
      <c r="H67" s="23" t="s">
        <v>101</v>
      </c>
      <c r="I67" s="118" t="s">
        <v>107</v>
      </c>
    </row>
    <row r="68" spans="1:9" ht="15" thickBot="1" x14ac:dyDescent="0.4">
      <c r="A68" s="41">
        <f>A42</f>
        <v>0</v>
      </c>
      <c r="C68" s="6"/>
      <c r="E68" s="41"/>
      <c r="F68" s="41"/>
      <c r="G68" s="41">
        <f>E68-F68</f>
        <v>0</v>
      </c>
      <c r="H68" s="41"/>
      <c r="I68" s="41"/>
    </row>
    <row r="69" spans="1:9" x14ac:dyDescent="0.35">
      <c r="A69" s="114"/>
      <c r="I69" s="118"/>
    </row>
    <row r="70" spans="1:9" ht="15" thickBot="1" x14ac:dyDescent="0.4">
      <c r="A70" s="114" t="s">
        <v>94</v>
      </c>
      <c r="C70" t="s">
        <v>98</v>
      </c>
      <c r="E70" s="23" t="s">
        <v>99</v>
      </c>
      <c r="F70" s="23" t="s">
        <v>492</v>
      </c>
      <c r="G70" s="23" t="s">
        <v>100</v>
      </c>
      <c r="H70" s="23" t="s">
        <v>101</v>
      </c>
      <c r="I70" s="118" t="s">
        <v>107</v>
      </c>
    </row>
    <row r="71" spans="1:9" ht="15" thickBot="1" x14ac:dyDescent="0.4">
      <c r="A71" s="41">
        <f>A45</f>
        <v>0</v>
      </c>
      <c r="C71" s="6"/>
      <c r="E71" s="41"/>
      <c r="F71" s="41"/>
      <c r="G71" s="41">
        <f>E71-F71</f>
        <v>0</v>
      </c>
      <c r="H71" s="41"/>
      <c r="I71" s="41"/>
    </row>
    <row r="72" spans="1:9" x14ac:dyDescent="0.35">
      <c r="A72" s="114"/>
      <c r="I72" s="118"/>
    </row>
    <row r="73" spans="1:9" ht="15" thickBot="1" x14ac:dyDescent="0.4">
      <c r="A73" s="114"/>
      <c r="B73" t="s">
        <v>102</v>
      </c>
      <c r="C73" s="23" t="s">
        <v>87</v>
      </c>
      <c r="E73" s="23" t="s">
        <v>103</v>
      </c>
      <c r="H73" s="23" t="s">
        <v>103</v>
      </c>
      <c r="I73" s="118"/>
    </row>
    <row r="74" spans="1:9" ht="15" thickBot="1" x14ac:dyDescent="0.4">
      <c r="A74" s="114">
        <f>A61</f>
        <v>0</v>
      </c>
      <c r="B74" s="6">
        <f>G61+G68</f>
        <v>0</v>
      </c>
      <c r="C74" s="8"/>
      <c r="D74" t="s">
        <v>94</v>
      </c>
      <c r="E74" s="41">
        <f>A61</f>
        <v>0</v>
      </c>
      <c r="G74" s="23" t="s">
        <v>94</v>
      </c>
      <c r="H74" s="41">
        <f>A64</f>
        <v>0</v>
      </c>
      <c r="I74" s="118"/>
    </row>
    <row r="75" spans="1:9" ht="15" thickBot="1" x14ac:dyDescent="0.4">
      <c r="A75" s="114">
        <f>A64</f>
        <v>0</v>
      </c>
      <c r="B75" s="6">
        <f>G64+G71</f>
        <v>0</v>
      </c>
      <c r="C75" s="8"/>
      <c r="D75" t="s">
        <v>87</v>
      </c>
      <c r="E75" s="8">
        <f>I61+I68+C74</f>
        <v>0</v>
      </c>
      <c r="G75" s="23" t="s">
        <v>87</v>
      </c>
      <c r="H75" s="8">
        <f>I64+I71+C75</f>
        <v>0</v>
      </c>
      <c r="I75" s="118"/>
    </row>
    <row r="76" spans="1:9" ht="44" thickBot="1" x14ac:dyDescent="0.4">
      <c r="A76" s="115" t="s">
        <v>104</v>
      </c>
      <c r="B76" s="9" t="s">
        <v>105</v>
      </c>
      <c r="C76" s="10" t="s">
        <v>87</v>
      </c>
      <c r="D76" s="9"/>
      <c r="E76" s="10" t="s">
        <v>106</v>
      </c>
      <c r="F76" s="10"/>
      <c r="G76" s="10" t="s">
        <v>36</v>
      </c>
      <c r="H76" s="10" t="s">
        <v>87</v>
      </c>
      <c r="I76" s="120"/>
    </row>
    <row r="77" spans="1:9" ht="15" thickBot="1" x14ac:dyDescent="0.4">
      <c r="A77" s="12">
        <f>A42</f>
        <v>0</v>
      </c>
      <c r="B77" s="11">
        <f>B55+B74</f>
        <v>0</v>
      </c>
      <c r="C77" s="12"/>
      <c r="D77" s="68"/>
      <c r="E77" s="192"/>
      <c r="F77" s="192"/>
      <c r="G77" s="12">
        <f>A42</f>
        <v>0</v>
      </c>
      <c r="H77" s="12">
        <f>E56+E75+C77</f>
        <v>0</v>
      </c>
      <c r="I77" s="121"/>
    </row>
    <row r="78" spans="1:9" ht="15" thickBot="1" x14ac:dyDescent="0.4">
      <c r="A78" s="12">
        <f>A45</f>
        <v>0</v>
      </c>
      <c r="B78" s="11">
        <f>B56+B75</f>
        <v>0</v>
      </c>
      <c r="C78" s="12"/>
      <c r="D78" s="68"/>
      <c r="E78" s="192"/>
      <c r="F78" s="192"/>
      <c r="G78" s="194">
        <f>A45</f>
        <v>0</v>
      </c>
      <c r="H78" s="12">
        <f>H56+H75+C78</f>
        <v>0</v>
      </c>
      <c r="I78" s="121"/>
    </row>
    <row r="79" spans="1:9" ht="15" thickBot="1" x14ac:dyDescent="0.4">
      <c r="A79" s="116"/>
      <c r="B79" s="13"/>
      <c r="C79" s="13"/>
      <c r="D79" s="13"/>
      <c r="E79" s="193"/>
      <c r="F79" s="193"/>
      <c r="G79" s="193"/>
      <c r="H79" s="193"/>
      <c r="I79" s="119"/>
    </row>
    <row r="80" spans="1:9" ht="15" thickBot="1" x14ac:dyDescent="0.4">
      <c r="I80" s="122"/>
    </row>
    <row r="81" spans="1:9" ht="16" thickBot="1" x14ac:dyDescent="0.4">
      <c r="A81" s="113" t="s">
        <v>94</v>
      </c>
      <c r="B81" s="19">
        <f>$B$1</f>
        <v>45889</v>
      </c>
      <c r="C81" s="57" t="s">
        <v>98</v>
      </c>
      <c r="D81" s="57"/>
      <c r="E81" s="128" t="s">
        <v>99</v>
      </c>
      <c r="F81" s="128" t="s">
        <v>492</v>
      </c>
      <c r="G81" s="128" t="s">
        <v>100</v>
      </c>
      <c r="H81" s="128" t="s">
        <v>101</v>
      </c>
      <c r="I81" s="117" t="s">
        <v>107</v>
      </c>
    </row>
    <row r="82" spans="1:9" ht="15" thickBot="1" x14ac:dyDescent="0.4">
      <c r="A82" s="41"/>
      <c r="C82" s="6"/>
      <c r="E82" s="41"/>
      <c r="F82" s="41"/>
      <c r="G82" s="41">
        <f>E82-F82</f>
        <v>0</v>
      </c>
      <c r="H82" s="41"/>
      <c r="I82" s="41"/>
    </row>
    <row r="83" spans="1:9" x14ac:dyDescent="0.35">
      <c r="A83" s="114"/>
      <c r="I83" s="118"/>
    </row>
    <row r="84" spans="1:9" ht="15" thickBot="1" x14ac:dyDescent="0.4">
      <c r="A84" s="114" t="s">
        <v>94</v>
      </c>
      <c r="C84" t="s">
        <v>98</v>
      </c>
      <c r="E84" s="23" t="s">
        <v>99</v>
      </c>
      <c r="F84" s="23" t="s">
        <v>492</v>
      </c>
      <c r="G84" s="23" t="s">
        <v>100</v>
      </c>
      <c r="H84" s="23" t="s">
        <v>101</v>
      </c>
      <c r="I84" s="118" t="s">
        <v>107</v>
      </c>
    </row>
    <row r="85" spans="1:9" ht="15" thickBot="1" x14ac:dyDescent="0.4">
      <c r="A85" s="41"/>
      <c r="C85" s="6"/>
      <c r="E85" s="41"/>
      <c r="F85" s="41"/>
      <c r="G85" s="41">
        <f>E85-F85</f>
        <v>0</v>
      </c>
      <c r="H85" s="41"/>
      <c r="I85" s="41"/>
    </row>
    <row r="86" spans="1:9" x14ac:dyDescent="0.35">
      <c r="A86" s="114"/>
      <c r="I86" s="118"/>
    </row>
    <row r="87" spans="1:9" x14ac:dyDescent="0.35">
      <c r="A87" s="114"/>
      <c r="I87" s="118"/>
    </row>
    <row r="88" spans="1:9" ht="15" thickBot="1" x14ac:dyDescent="0.4">
      <c r="A88" s="114" t="s">
        <v>94</v>
      </c>
      <c r="C88" t="s">
        <v>98</v>
      </c>
      <c r="E88" s="23" t="s">
        <v>99</v>
      </c>
      <c r="F88" s="23" t="s">
        <v>492</v>
      </c>
      <c r="G88" s="23" t="s">
        <v>100</v>
      </c>
      <c r="H88" s="23" t="s">
        <v>101</v>
      </c>
      <c r="I88" s="118" t="s">
        <v>107</v>
      </c>
    </row>
    <row r="89" spans="1:9" ht="15" thickBot="1" x14ac:dyDescent="0.4">
      <c r="A89" s="41">
        <f>A82</f>
        <v>0</v>
      </c>
      <c r="C89" s="6"/>
      <c r="E89" s="41"/>
      <c r="F89" s="41"/>
      <c r="G89" s="41">
        <f>E89-F89</f>
        <v>0</v>
      </c>
      <c r="H89" s="41"/>
      <c r="I89" s="41"/>
    </row>
    <row r="90" spans="1:9" x14ac:dyDescent="0.35">
      <c r="A90" s="114"/>
      <c r="I90" s="118"/>
    </row>
    <row r="91" spans="1:9" ht="15" thickBot="1" x14ac:dyDescent="0.4">
      <c r="A91" s="114" t="s">
        <v>94</v>
      </c>
      <c r="C91" t="s">
        <v>98</v>
      </c>
      <c r="E91" s="23" t="s">
        <v>99</v>
      </c>
      <c r="F91" s="23" t="s">
        <v>492</v>
      </c>
      <c r="G91" s="23" t="s">
        <v>100</v>
      </c>
      <c r="H91" s="23" t="s">
        <v>101</v>
      </c>
      <c r="I91" s="118" t="s">
        <v>107</v>
      </c>
    </row>
    <row r="92" spans="1:9" ht="15" thickBot="1" x14ac:dyDescent="0.4">
      <c r="A92" s="41">
        <f>A85</f>
        <v>0</v>
      </c>
      <c r="C92" s="15"/>
      <c r="E92" s="41"/>
      <c r="F92" s="41"/>
      <c r="G92" s="41">
        <f>E92-F92</f>
        <v>0</v>
      </c>
      <c r="H92" s="41"/>
      <c r="I92" s="41"/>
    </row>
    <row r="93" spans="1:9" x14ac:dyDescent="0.35">
      <c r="A93" s="114"/>
      <c r="I93" s="118"/>
    </row>
    <row r="94" spans="1:9" ht="15" thickBot="1" x14ac:dyDescent="0.4">
      <c r="A94" s="114"/>
      <c r="B94" t="s">
        <v>102</v>
      </c>
      <c r="C94" s="23" t="s">
        <v>87</v>
      </c>
      <c r="E94" s="23" t="s">
        <v>103</v>
      </c>
      <c r="H94" s="23" t="s">
        <v>103</v>
      </c>
      <c r="I94" s="118"/>
    </row>
    <row r="95" spans="1:9" ht="15" thickBot="1" x14ac:dyDescent="0.4">
      <c r="A95" s="114">
        <f>A82</f>
        <v>0</v>
      </c>
      <c r="B95" s="6">
        <f>G82+G89</f>
        <v>0</v>
      </c>
      <c r="C95" s="8"/>
      <c r="D95" t="s">
        <v>94</v>
      </c>
      <c r="E95" s="41">
        <f>A82</f>
        <v>0</v>
      </c>
      <c r="G95" s="23" t="s">
        <v>94</v>
      </c>
      <c r="H95" s="41">
        <f>A85</f>
        <v>0</v>
      </c>
      <c r="I95" s="118"/>
    </row>
    <row r="96" spans="1:9" ht="15" thickBot="1" x14ac:dyDescent="0.4">
      <c r="A96" s="114">
        <f>A85</f>
        <v>0</v>
      </c>
      <c r="B96" s="6">
        <f>G85+G92</f>
        <v>0</v>
      </c>
      <c r="C96" s="8"/>
      <c r="D96" t="s">
        <v>87</v>
      </c>
      <c r="E96" s="8">
        <f>I82+I89+C95</f>
        <v>0</v>
      </c>
      <c r="G96" s="23" t="s">
        <v>87</v>
      </c>
      <c r="H96" s="8">
        <f>I85+I92+C96</f>
        <v>0</v>
      </c>
      <c r="I96" s="118"/>
    </row>
    <row r="97" spans="1:9" x14ac:dyDescent="0.35">
      <c r="A97" s="114"/>
      <c r="I97" s="118"/>
    </row>
    <row r="98" spans="1:9" x14ac:dyDescent="0.35">
      <c r="A98" s="114"/>
      <c r="I98" s="118"/>
    </row>
    <row r="99" spans="1:9" ht="15" thickBot="1" x14ac:dyDescent="0.4">
      <c r="A99" s="114"/>
      <c r="I99" s="118"/>
    </row>
    <row r="100" spans="1:9" ht="15" thickBot="1" x14ac:dyDescent="0.4">
      <c r="A100" s="113" t="s">
        <v>94</v>
      </c>
      <c r="B100" s="57"/>
      <c r="C100" s="21" t="s">
        <v>98</v>
      </c>
      <c r="D100" s="57"/>
      <c r="E100" s="128" t="s">
        <v>99</v>
      </c>
      <c r="F100" s="128" t="s">
        <v>492</v>
      </c>
      <c r="G100" s="128" t="s">
        <v>100</v>
      </c>
      <c r="H100" s="128" t="s">
        <v>101</v>
      </c>
      <c r="I100" s="117" t="s">
        <v>107</v>
      </c>
    </row>
    <row r="101" spans="1:9" ht="15" thickBot="1" x14ac:dyDescent="0.4">
      <c r="A101" s="41">
        <f>A82</f>
        <v>0</v>
      </c>
      <c r="C101" s="16"/>
      <c r="E101" s="41"/>
      <c r="F101" s="41"/>
      <c r="G101" s="41">
        <f>E101-F101</f>
        <v>0</v>
      </c>
      <c r="H101" s="41"/>
      <c r="I101" s="41"/>
    </row>
    <row r="102" spans="1:9" x14ac:dyDescent="0.35">
      <c r="A102" s="114"/>
      <c r="C102" s="69"/>
      <c r="I102" s="118"/>
    </row>
    <row r="103" spans="1:9" ht="15" thickBot="1" x14ac:dyDescent="0.4">
      <c r="A103" s="114" t="s">
        <v>94</v>
      </c>
      <c r="C103" s="69" t="s">
        <v>98</v>
      </c>
      <c r="E103" s="23" t="s">
        <v>99</v>
      </c>
      <c r="F103" s="23" t="s">
        <v>492</v>
      </c>
      <c r="G103" s="23" t="s">
        <v>100</v>
      </c>
      <c r="H103" s="23" t="s">
        <v>101</v>
      </c>
      <c r="I103" s="118" t="s">
        <v>107</v>
      </c>
    </row>
    <row r="104" spans="1:9" ht="15" thickBot="1" x14ac:dyDescent="0.4">
      <c r="A104" s="41">
        <f>A85</f>
        <v>0</v>
      </c>
      <c r="C104" s="22"/>
      <c r="E104" s="41"/>
      <c r="F104" s="41"/>
      <c r="G104" s="41">
        <f>E104-F104</f>
        <v>0</v>
      </c>
      <c r="H104" s="41"/>
      <c r="I104" s="41"/>
    </row>
    <row r="105" spans="1:9" x14ac:dyDescent="0.35">
      <c r="A105" s="114"/>
      <c r="C105" s="69"/>
      <c r="I105" s="118"/>
    </row>
    <row r="106" spans="1:9" x14ac:dyDescent="0.35">
      <c r="A106" s="114"/>
      <c r="C106" s="69"/>
      <c r="I106" s="118"/>
    </row>
    <row r="107" spans="1:9" ht="15" thickBot="1" x14ac:dyDescent="0.4">
      <c r="A107" s="114" t="s">
        <v>94</v>
      </c>
      <c r="C107" s="69" t="s">
        <v>98</v>
      </c>
      <c r="E107" s="23" t="s">
        <v>99</v>
      </c>
      <c r="F107" s="23" t="s">
        <v>492</v>
      </c>
      <c r="G107" s="23" t="s">
        <v>100</v>
      </c>
      <c r="H107" s="23" t="s">
        <v>101</v>
      </c>
      <c r="I107" s="118" t="s">
        <v>107</v>
      </c>
    </row>
    <row r="108" spans="1:9" ht="15" thickBot="1" x14ac:dyDescent="0.4">
      <c r="A108" s="41">
        <f>A82</f>
        <v>0</v>
      </c>
      <c r="C108" s="22"/>
      <c r="E108" s="41"/>
      <c r="F108" s="41"/>
      <c r="G108" s="41">
        <f>E108-F108</f>
        <v>0</v>
      </c>
      <c r="H108" s="41"/>
      <c r="I108" s="41"/>
    </row>
    <row r="109" spans="1:9" x14ac:dyDescent="0.35">
      <c r="A109" s="114"/>
      <c r="C109" s="69"/>
      <c r="I109" s="118"/>
    </row>
    <row r="110" spans="1:9" ht="15" thickBot="1" x14ac:dyDescent="0.4">
      <c r="A110" s="114" t="s">
        <v>94</v>
      </c>
      <c r="C110" s="69" t="s">
        <v>98</v>
      </c>
      <c r="E110" s="23" t="s">
        <v>99</v>
      </c>
      <c r="F110" s="23" t="s">
        <v>492</v>
      </c>
      <c r="G110" s="23" t="s">
        <v>100</v>
      </c>
      <c r="H110" s="23" t="s">
        <v>101</v>
      </c>
      <c r="I110" s="118" t="s">
        <v>107</v>
      </c>
    </row>
    <row r="111" spans="1:9" ht="15" thickBot="1" x14ac:dyDescent="0.4">
      <c r="A111" s="41">
        <f>A85</f>
        <v>0</v>
      </c>
      <c r="C111" s="16"/>
      <c r="E111" s="41"/>
      <c r="F111" s="41"/>
      <c r="G111" s="41">
        <f>E111-F111</f>
        <v>0</v>
      </c>
      <c r="H111" s="41"/>
      <c r="I111" s="41"/>
    </row>
    <row r="112" spans="1:9" x14ac:dyDescent="0.35">
      <c r="A112" s="114"/>
      <c r="I112" s="118"/>
    </row>
    <row r="113" spans="1:9" ht="15" thickBot="1" x14ac:dyDescent="0.4">
      <c r="A113" s="114"/>
      <c r="B113" t="s">
        <v>102</v>
      </c>
      <c r="C113" s="23" t="s">
        <v>87</v>
      </c>
      <c r="E113" s="23" t="s">
        <v>103</v>
      </c>
      <c r="H113" s="23" t="s">
        <v>103</v>
      </c>
      <c r="I113" s="118"/>
    </row>
    <row r="114" spans="1:9" ht="15" thickBot="1" x14ac:dyDescent="0.4">
      <c r="A114" s="114">
        <f>A101</f>
        <v>0</v>
      </c>
      <c r="B114" s="6">
        <f>G101+G108</f>
        <v>0</v>
      </c>
      <c r="C114" s="8"/>
      <c r="D114" t="s">
        <v>94</v>
      </c>
      <c r="E114" s="41">
        <f>A101</f>
        <v>0</v>
      </c>
      <c r="G114" s="23" t="s">
        <v>94</v>
      </c>
      <c r="H114" s="41">
        <f>A104</f>
        <v>0</v>
      </c>
      <c r="I114" s="118"/>
    </row>
    <row r="115" spans="1:9" ht="15" thickBot="1" x14ac:dyDescent="0.4">
      <c r="A115" s="114">
        <f>A104</f>
        <v>0</v>
      </c>
      <c r="B115" s="6">
        <f>G104+G111</f>
        <v>0</v>
      </c>
      <c r="C115" s="8"/>
      <c r="D115" t="s">
        <v>87</v>
      </c>
      <c r="E115" s="8">
        <f>I101+I108+C114</f>
        <v>0</v>
      </c>
      <c r="G115" s="23" t="s">
        <v>87</v>
      </c>
      <c r="H115" s="8">
        <f>I104+I111+C115</f>
        <v>0</v>
      </c>
      <c r="I115" s="118"/>
    </row>
    <row r="116" spans="1:9" ht="44" thickBot="1" x14ac:dyDescent="0.4">
      <c r="A116" s="115" t="s">
        <v>104</v>
      </c>
      <c r="B116" s="9" t="s">
        <v>105</v>
      </c>
      <c r="C116" s="10" t="s">
        <v>87</v>
      </c>
      <c r="D116" s="9"/>
      <c r="E116" s="10" t="s">
        <v>106</v>
      </c>
      <c r="F116" s="10"/>
      <c r="G116" s="10" t="s">
        <v>36</v>
      </c>
      <c r="H116" s="10" t="s">
        <v>87</v>
      </c>
      <c r="I116" s="120"/>
    </row>
    <row r="117" spans="1:9" ht="15" thickBot="1" x14ac:dyDescent="0.4">
      <c r="A117" s="12">
        <f>A82</f>
        <v>0</v>
      </c>
      <c r="B117" s="11">
        <f>B95+B114</f>
        <v>0</v>
      </c>
      <c r="C117" s="12"/>
      <c r="D117" s="68"/>
      <c r="E117" s="192"/>
      <c r="F117" s="192"/>
      <c r="G117" s="12">
        <f>A82</f>
        <v>0</v>
      </c>
      <c r="H117" s="12">
        <f>E96+E115+C117</f>
        <v>0</v>
      </c>
      <c r="I117" s="121"/>
    </row>
    <row r="118" spans="1:9" ht="15" thickBot="1" x14ac:dyDescent="0.4">
      <c r="A118" s="12">
        <f>A85</f>
        <v>0</v>
      </c>
      <c r="B118" s="11">
        <f>B96+B115</f>
        <v>0</v>
      </c>
      <c r="C118" s="12"/>
      <c r="D118" s="68"/>
      <c r="E118" s="192"/>
      <c r="F118" s="192"/>
      <c r="G118" s="194">
        <f>A85</f>
        <v>0</v>
      </c>
      <c r="H118" s="12">
        <f>H96+H115+C118</f>
        <v>0</v>
      </c>
      <c r="I118" s="121"/>
    </row>
    <row r="119" spans="1:9" ht="15" thickBot="1" x14ac:dyDescent="0.4">
      <c r="A119" s="116"/>
      <c r="B119" s="13"/>
      <c r="C119" s="13"/>
      <c r="D119" s="13"/>
      <c r="E119" s="193"/>
      <c r="F119" s="193"/>
      <c r="G119" s="193"/>
      <c r="H119" s="193"/>
      <c r="I119" s="119"/>
    </row>
    <row r="120" spans="1:9" ht="15" thickBot="1" x14ac:dyDescent="0.4"/>
    <row r="121" spans="1:9" ht="16" thickBot="1" x14ac:dyDescent="0.4">
      <c r="A121" s="113" t="s">
        <v>94</v>
      </c>
      <c r="B121" s="19">
        <f>$B$1</f>
        <v>45889</v>
      </c>
      <c r="C121" s="57" t="s">
        <v>98</v>
      </c>
      <c r="D121" s="57"/>
      <c r="E121" s="128" t="s">
        <v>99</v>
      </c>
      <c r="F121" s="128" t="s">
        <v>492</v>
      </c>
      <c r="G121" s="128" t="s">
        <v>100</v>
      </c>
      <c r="H121" s="128" t="s">
        <v>101</v>
      </c>
      <c r="I121" s="117" t="s">
        <v>107</v>
      </c>
    </row>
    <row r="122" spans="1:9" ht="15" thickBot="1" x14ac:dyDescent="0.4">
      <c r="A122" s="41"/>
      <c r="C122" s="15"/>
      <c r="E122" s="41"/>
      <c r="F122" s="41"/>
      <c r="G122" s="41">
        <f>E122-F122</f>
        <v>0</v>
      </c>
      <c r="H122" s="41"/>
      <c r="I122" s="41"/>
    </row>
    <row r="123" spans="1:9" x14ac:dyDescent="0.35">
      <c r="A123" s="114"/>
      <c r="I123" s="118"/>
    </row>
    <row r="124" spans="1:9" ht="15" thickBot="1" x14ac:dyDescent="0.4">
      <c r="A124" s="114" t="s">
        <v>94</v>
      </c>
      <c r="C124" t="s">
        <v>98</v>
      </c>
      <c r="E124" s="23" t="s">
        <v>99</v>
      </c>
      <c r="F124" s="23" t="s">
        <v>492</v>
      </c>
      <c r="G124" s="23" t="s">
        <v>100</v>
      </c>
      <c r="H124" s="23" t="s">
        <v>101</v>
      </c>
      <c r="I124" s="118" t="s">
        <v>107</v>
      </c>
    </row>
    <row r="125" spans="1:9" ht="15" thickBot="1" x14ac:dyDescent="0.4">
      <c r="A125" s="41"/>
      <c r="C125" s="6"/>
      <c r="E125" s="41"/>
      <c r="F125" s="41"/>
      <c r="G125" s="41">
        <f>E125-F125</f>
        <v>0</v>
      </c>
      <c r="H125" s="41"/>
      <c r="I125" s="41"/>
    </row>
    <row r="126" spans="1:9" x14ac:dyDescent="0.35">
      <c r="A126" s="114"/>
      <c r="I126" s="118"/>
    </row>
    <row r="127" spans="1:9" x14ac:dyDescent="0.35">
      <c r="A127" s="114"/>
      <c r="I127" s="118"/>
    </row>
    <row r="128" spans="1:9" ht="15" thickBot="1" x14ac:dyDescent="0.4">
      <c r="A128" s="114" t="s">
        <v>94</v>
      </c>
      <c r="C128" t="s">
        <v>98</v>
      </c>
      <c r="E128" s="23" t="s">
        <v>99</v>
      </c>
      <c r="F128" s="23" t="s">
        <v>492</v>
      </c>
      <c r="G128" s="23" t="s">
        <v>100</v>
      </c>
      <c r="H128" s="23" t="s">
        <v>101</v>
      </c>
      <c r="I128" s="118" t="s">
        <v>107</v>
      </c>
    </row>
    <row r="129" spans="1:9" ht="15" thickBot="1" x14ac:dyDescent="0.4">
      <c r="A129" s="41">
        <f>A122</f>
        <v>0</v>
      </c>
      <c r="C129" s="6"/>
      <c r="E129" s="41"/>
      <c r="F129" s="41"/>
      <c r="G129" s="41">
        <f>E129-F129</f>
        <v>0</v>
      </c>
      <c r="H129" s="41"/>
      <c r="I129" s="41"/>
    </row>
    <row r="130" spans="1:9" x14ac:dyDescent="0.35">
      <c r="A130" s="114"/>
      <c r="I130" s="118"/>
    </row>
    <row r="131" spans="1:9" ht="15" thickBot="1" x14ac:dyDescent="0.4">
      <c r="A131" s="114" t="s">
        <v>94</v>
      </c>
      <c r="C131" t="s">
        <v>98</v>
      </c>
      <c r="E131" s="23" t="s">
        <v>99</v>
      </c>
      <c r="F131" s="23" t="s">
        <v>492</v>
      </c>
      <c r="G131" s="23" t="s">
        <v>100</v>
      </c>
      <c r="H131" s="23" t="s">
        <v>101</v>
      </c>
      <c r="I131" s="118" t="s">
        <v>107</v>
      </c>
    </row>
    <row r="132" spans="1:9" ht="15" thickBot="1" x14ac:dyDescent="0.4">
      <c r="A132" s="41">
        <f>A125</f>
        <v>0</v>
      </c>
      <c r="C132" s="15"/>
      <c r="E132" s="41"/>
      <c r="F132" s="41"/>
      <c r="G132" s="41">
        <f>E132-F132</f>
        <v>0</v>
      </c>
      <c r="H132" s="41"/>
      <c r="I132" s="41"/>
    </row>
    <row r="133" spans="1:9" x14ac:dyDescent="0.35">
      <c r="A133" s="114"/>
      <c r="I133" s="118"/>
    </row>
    <row r="134" spans="1:9" ht="15" thickBot="1" x14ac:dyDescent="0.4">
      <c r="A134" s="114"/>
      <c r="B134" t="s">
        <v>102</v>
      </c>
      <c r="C134" s="23" t="s">
        <v>87</v>
      </c>
      <c r="E134" s="23" t="s">
        <v>103</v>
      </c>
      <c r="H134" s="23" t="s">
        <v>103</v>
      </c>
      <c r="I134" s="118"/>
    </row>
    <row r="135" spans="1:9" ht="15" thickBot="1" x14ac:dyDescent="0.4">
      <c r="A135" s="114">
        <f>A122</f>
        <v>0</v>
      </c>
      <c r="B135" s="6">
        <f>G122+G129</f>
        <v>0</v>
      </c>
      <c r="C135" s="8"/>
      <c r="D135" t="s">
        <v>94</v>
      </c>
      <c r="E135" s="41">
        <f>A122</f>
        <v>0</v>
      </c>
      <c r="G135" s="23" t="s">
        <v>94</v>
      </c>
      <c r="H135" s="41">
        <f>A125</f>
        <v>0</v>
      </c>
      <c r="I135" s="118"/>
    </row>
    <row r="136" spans="1:9" ht="15" thickBot="1" x14ac:dyDescent="0.4">
      <c r="A136" s="114">
        <f>A125</f>
        <v>0</v>
      </c>
      <c r="B136" s="6">
        <f>G125+G132</f>
        <v>0</v>
      </c>
      <c r="C136" s="8"/>
      <c r="D136" t="s">
        <v>87</v>
      </c>
      <c r="E136" s="8">
        <f>I122+I129+C135</f>
        <v>0</v>
      </c>
      <c r="G136" s="23" t="s">
        <v>87</v>
      </c>
      <c r="H136" s="8">
        <f>I125+I132+C136</f>
        <v>0</v>
      </c>
      <c r="I136" s="118"/>
    </row>
    <row r="137" spans="1:9" x14ac:dyDescent="0.35">
      <c r="A137" s="114"/>
      <c r="I137" s="118"/>
    </row>
    <row r="138" spans="1:9" x14ac:dyDescent="0.35">
      <c r="A138" s="114"/>
      <c r="I138" s="118"/>
    </row>
    <row r="139" spans="1:9" ht="15" thickBot="1" x14ac:dyDescent="0.4">
      <c r="A139" s="114"/>
      <c r="I139" s="118"/>
    </row>
    <row r="140" spans="1:9" ht="15" thickBot="1" x14ac:dyDescent="0.4">
      <c r="A140" s="113" t="s">
        <v>94</v>
      </c>
      <c r="B140" s="57"/>
      <c r="C140" s="57" t="s">
        <v>98</v>
      </c>
      <c r="D140" s="57"/>
      <c r="E140" s="128" t="s">
        <v>99</v>
      </c>
      <c r="F140" s="128" t="s">
        <v>492</v>
      </c>
      <c r="G140" s="128" t="s">
        <v>100</v>
      </c>
      <c r="H140" s="128" t="s">
        <v>101</v>
      </c>
      <c r="I140" s="117" t="s">
        <v>107</v>
      </c>
    </row>
    <row r="141" spans="1:9" ht="15" thickBot="1" x14ac:dyDescent="0.4">
      <c r="A141" s="41">
        <f>A122</f>
        <v>0</v>
      </c>
      <c r="C141" s="6"/>
      <c r="E141" s="41"/>
      <c r="F141" s="41"/>
      <c r="G141" s="41">
        <f>E141-F141</f>
        <v>0</v>
      </c>
      <c r="H141" s="41"/>
      <c r="I141" s="41"/>
    </row>
    <row r="142" spans="1:9" x14ac:dyDescent="0.35">
      <c r="A142" s="114"/>
      <c r="I142" s="118"/>
    </row>
    <row r="143" spans="1:9" ht="15" thickBot="1" x14ac:dyDescent="0.4">
      <c r="A143" s="114" t="s">
        <v>94</v>
      </c>
      <c r="C143" t="s">
        <v>98</v>
      </c>
      <c r="E143" s="23" t="s">
        <v>99</v>
      </c>
      <c r="F143" s="23" t="s">
        <v>492</v>
      </c>
      <c r="G143" s="23" t="s">
        <v>100</v>
      </c>
      <c r="H143" s="23" t="s">
        <v>101</v>
      </c>
      <c r="I143" s="118" t="s">
        <v>107</v>
      </c>
    </row>
    <row r="144" spans="1:9" ht="15" thickBot="1" x14ac:dyDescent="0.4">
      <c r="A144" s="41">
        <f>A125</f>
        <v>0</v>
      </c>
      <c r="C144" s="6"/>
      <c r="E144" s="41"/>
      <c r="F144" s="41"/>
      <c r="G144" s="41">
        <f>E144-F144</f>
        <v>0</v>
      </c>
      <c r="H144" s="41"/>
      <c r="I144" s="41"/>
    </row>
    <row r="145" spans="1:9" x14ac:dyDescent="0.35">
      <c r="A145" s="114"/>
      <c r="I145" s="118"/>
    </row>
    <row r="146" spans="1:9" x14ac:dyDescent="0.35">
      <c r="A146" s="114"/>
      <c r="I146" s="118"/>
    </row>
    <row r="147" spans="1:9" ht="15" thickBot="1" x14ac:dyDescent="0.4">
      <c r="A147" s="114" t="s">
        <v>94</v>
      </c>
      <c r="C147" t="s">
        <v>98</v>
      </c>
      <c r="E147" s="23" t="s">
        <v>99</v>
      </c>
      <c r="F147" s="23" t="s">
        <v>492</v>
      </c>
      <c r="G147" s="23" t="s">
        <v>100</v>
      </c>
      <c r="H147" s="23" t="s">
        <v>101</v>
      </c>
      <c r="I147" s="118" t="s">
        <v>107</v>
      </c>
    </row>
    <row r="148" spans="1:9" ht="15" thickBot="1" x14ac:dyDescent="0.4">
      <c r="A148" s="41">
        <f>A122</f>
        <v>0</v>
      </c>
      <c r="C148" s="6"/>
      <c r="E148" s="41"/>
      <c r="F148" s="41"/>
      <c r="G148" s="41">
        <f>E148-F148</f>
        <v>0</v>
      </c>
      <c r="H148" s="41"/>
      <c r="I148" s="41"/>
    </row>
    <row r="149" spans="1:9" x14ac:dyDescent="0.35">
      <c r="A149" s="114"/>
      <c r="I149" s="118"/>
    </row>
    <row r="150" spans="1:9" ht="15" thickBot="1" x14ac:dyDescent="0.4">
      <c r="A150" s="114" t="s">
        <v>94</v>
      </c>
      <c r="C150" t="s">
        <v>98</v>
      </c>
      <c r="E150" s="23" t="s">
        <v>99</v>
      </c>
      <c r="F150" s="23" t="s">
        <v>492</v>
      </c>
      <c r="G150" s="23" t="s">
        <v>100</v>
      </c>
      <c r="H150" s="23" t="s">
        <v>101</v>
      </c>
      <c r="I150" s="118" t="s">
        <v>107</v>
      </c>
    </row>
    <row r="151" spans="1:9" ht="15" thickBot="1" x14ac:dyDescent="0.4">
      <c r="A151" s="41">
        <f>A125</f>
        <v>0</v>
      </c>
      <c r="C151" s="6"/>
      <c r="E151" s="41"/>
      <c r="F151" s="41"/>
      <c r="G151" s="41">
        <f>E151-F151</f>
        <v>0</v>
      </c>
      <c r="H151" s="41"/>
      <c r="I151" s="41"/>
    </row>
    <row r="152" spans="1:9" x14ac:dyDescent="0.35">
      <c r="A152" s="114"/>
      <c r="I152" s="118"/>
    </row>
    <row r="153" spans="1:9" ht="15" thickBot="1" x14ac:dyDescent="0.4">
      <c r="A153" s="114"/>
      <c r="B153" t="s">
        <v>102</v>
      </c>
      <c r="C153" s="23" t="s">
        <v>87</v>
      </c>
      <c r="E153" s="23" t="s">
        <v>103</v>
      </c>
      <c r="H153" s="23" t="s">
        <v>103</v>
      </c>
      <c r="I153" s="118"/>
    </row>
    <row r="154" spans="1:9" ht="15" thickBot="1" x14ac:dyDescent="0.4">
      <c r="A154" s="114">
        <f>A141</f>
        <v>0</v>
      </c>
      <c r="B154" s="6">
        <f>G141+G148</f>
        <v>0</v>
      </c>
      <c r="C154" s="8"/>
      <c r="D154" t="s">
        <v>94</v>
      </c>
      <c r="E154" s="41">
        <f>A141</f>
        <v>0</v>
      </c>
      <c r="G154" s="23" t="s">
        <v>94</v>
      </c>
      <c r="H154" s="41">
        <f>A144</f>
        <v>0</v>
      </c>
      <c r="I154" s="118"/>
    </row>
    <row r="155" spans="1:9" ht="15" thickBot="1" x14ac:dyDescent="0.4">
      <c r="A155" s="114">
        <f>A144</f>
        <v>0</v>
      </c>
      <c r="B155" s="6">
        <f>G144+G151</f>
        <v>0</v>
      </c>
      <c r="C155" s="8"/>
      <c r="D155" t="s">
        <v>87</v>
      </c>
      <c r="E155" s="8">
        <f>I141+I148+C154</f>
        <v>0</v>
      </c>
      <c r="G155" s="23" t="s">
        <v>87</v>
      </c>
      <c r="H155" s="8">
        <f>I144+I151+C155</f>
        <v>0</v>
      </c>
      <c r="I155" s="118"/>
    </row>
    <row r="156" spans="1:9" ht="44" thickBot="1" x14ac:dyDescent="0.4">
      <c r="A156" s="115" t="s">
        <v>104</v>
      </c>
      <c r="B156" s="9" t="s">
        <v>105</v>
      </c>
      <c r="C156" s="10" t="s">
        <v>87</v>
      </c>
      <c r="D156" s="9"/>
      <c r="E156" s="10" t="s">
        <v>106</v>
      </c>
      <c r="F156" s="10"/>
      <c r="G156" s="10" t="s">
        <v>36</v>
      </c>
      <c r="H156" s="10" t="s">
        <v>87</v>
      </c>
      <c r="I156" s="120"/>
    </row>
    <row r="157" spans="1:9" ht="15" thickBot="1" x14ac:dyDescent="0.4">
      <c r="A157" s="12">
        <f>A122</f>
        <v>0</v>
      </c>
      <c r="B157" s="11">
        <f>B135+B154</f>
        <v>0</v>
      </c>
      <c r="C157" s="12"/>
      <c r="D157" s="68"/>
      <c r="E157" s="192"/>
      <c r="F157" s="192"/>
      <c r="G157" s="12">
        <f>A122</f>
        <v>0</v>
      </c>
      <c r="H157" s="12">
        <f>E136+E155+C157</f>
        <v>0</v>
      </c>
      <c r="I157" s="121"/>
    </row>
    <row r="158" spans="1:9" ht="15" thickBot="1" x14ac:dyDescent="0.4">
      <c r="A158" s="12">
        <f>A125</f>
        <v>0</v>
      </c>
      <c r="B158" s="11">
        <f>B136+B155</f>
        <v>0</v>
      </c>
      <c r="C158" s="12"/>
      <c r="D158" s="68"/>
      <c r="E158" s="192"/>
      <c r="F158" s="192"/>
      <c r="G158" s="194">
        <f>A125</f>
        <v>0</v>
      </c>
      <c r="H158" s="12">
        <f>H136+H155+C158</f>
        <v>0</v>
      </c>
      <c r="I158" s="121"/>
    </row>
    <row r="159" spans="1:9" ht="15" thickBot="1" x14ac:dyDescent="0.4">
      <c r="A159" s="116"/>
      <c r="B159" s="13"/>
      <c r="C159" s="13"/>
      <c r="D159" s="13"/>
      <c r="E159" s="193"/>
      <c r="F159" s="193"/>
      <c r="G159" s="193"/>
      <c r="H159" s="193"/>
      <c r="I159" s="119"/>
    </row>
    <row r="160" spans="1:9" ht="15" thickBot="1" x14ac:dyDescent="0.4">
      <c r="I160" s="122"/>
    </row>
    <row r="161" spans="1:9" ht="16" thickBot="1" x14ac:dyDescent="0.4">
      <c r="A161" s="113" t="s">
        <v>94</v>
      </c>
      <c r="B161" s="19">
        <f>$B$1</f>
        <v>45889</v>
      </c>
      <c r="C161" s="57" t="s">
        <v>98</v>
      </c>
      <c r="D161" s="57"/>
      <c r="E161" s="128" t="s">
        <v>99</v>
      </c>
      <c r="F161" s="128" t="s">
        <v>492</v>
      </c>
      <c r="G161" s="128" t="s">
        <v>100</v>
      </c>
      <c r="H161" s="128" t="s">
        <v>101</v>
      </c>
      <c r="I161" s="117" t="s">
        <v>107</v>
      </c>
    </row>
    <row r="162" spans="1:9" ht="15" thickBot="1" x14ac:dyDescent="0.4">
      <c r="A162" s="41"/>
      <c r="C162" s="6"/>
      <c r="E162" s="41"/>
      <c r="F162" s="41"/>
      <c r="G162" s="41">
        <f>E162-F162</f>
        <v>0</v>
      </c>
      <c r="H162" s="41"/>
      <c r="I162" s="41"/>
    </row>
    <row r="163" spans="1:9" x14ac:dyDescent="0.35">
      <c r="A163" s="114"/>
      <c r="I163" s="118"/>
    </row>
    <row r="164" spans="1:9" ht="15" thickBot="1" x14ac:dyDescent="0.4">
      <c r="A164" s="114" t="s">
        <v>94</v>
      </c>
      <c r="C164" t="s">
        <v>98</v>
      </c>
      <c r="E164" s="23" t="s">
        <v>99</v>
      </c>
      <c r="F164" s="23" t="s">
        <v>492</v>
      </c>
      <c r="G164" s="23" t="s">
        <v>100</v>
      </c>
      <c r="H164" s="23" t="s">
        <v>101</v>
      </c>
      <c r="I164" s="118" t="s">
        <v>107</v>
      </c>
    </row>
    <row r="165" spans="1:9" ht="15" thickBot="1" x14ac:dyDescent="0.4">
      <c r="A165" s="41"/>
      <c r="C165" s="6"/>
      <c r="E165" s="41"/>
      <c r="F165" s="41"/>
      <c r="G165" s="41">
        <f>E165-F165</f>
        <v>0</v>
      </c>
      <c r="H165" s="41"/>
      <c r="I165" s="41"/>
    </row>
    <row r="166" spans="1:9" x14ac:dyDescent="0.35">
      <c r="A166" s="114"/>
      <c r="I166" s="118"/>
    </row>
    <row r="167" spans="1:9" x14ac:dyDescent="0.35">
      <c r="A167" s="114"/>
      <c r="I167" s="118"/>
    </row>
    <row r="168" spans="1:9" ht="15" thickBot="1" x14ac:dyDescent="0.4">
      <c r="A168" s="114" t="s">
        <v>94</v>
      </c>
      <c r="C168" t="s">
        <v>98</v>
      </c>
      <c r="E168" s="23" t="s">
        <v>99</v>
      </c>
      <c r="F168" s="23" t="s">
        <v>492</v>
      </c>
      <c r="G168" s="23" t="s">
        <v>100</v>
      </c>
      <c r="H168" s="23" t="s">
        <v>101</v>
      </c>
      <c r="I168" s="118" t="s">
        <v>107</v>
      </c>
    </row>
    <row r="169" spans="1:9" ht="15" thickBot="1" x14ac:dyDescent="0.4">
      <c r="A169" s="41">
        <f>A162</f>
        <v>0</v>
      </c>
      <c r="C169" s="6"/>
      <c r="E169" s="41"/>
      <c r="F169" s="41"/>
      <c r="G169" s="41">
        <f>E169-F169</f>
        <v>0</v>
      </c>
      <c r="H169" s="41"/>
      <c r="I169" s="41"/>
    </row>
    <row r="170" spans="1:9" x14ac:dyDescent="0.35">
      <c r="A170" s="114"/>
      <c r="I170" s="118"/>
    </row>
    <row r="171" spans="1:9" ht="15" thickBot="1" x14ac:dyDescent="0.4">
      <c r="A171" s="114" t="s">
        <v>94</v>
      </c>
      <c r="C171" t="s">
        <v>98</v>
      </c>
      <c r="E171" s="23" t="s">
        <v>99</v>
      </c>
      <c r="F171" s="23" t="s">
        <v>492</v>
      </c>
      <c r="G171" s="23" t="s">
        <v>100</v>
      </c>
      <c r="H171" s="23" t="s">
        <v>101</v>
      </c>
      <c r="I171" s="118" t="s">
        <v>107</v>
      </c>
    </row>
    <row r="172" spans="1:9" ht="15" thickBot="1" x14ac:dyDescent="0.4">
      <c r="A172" s="41">
        <f>A165</f>
        <v>0</v>
      </c>
      <c r="C172" s="6"/>
      <c r="E172" s="41"/>
      <c r="F172" s="41"/>
      <c r="G172" s="41">
        <f>E172-F172</f>
        <v>0</v>
      </c>
      <c r="H172" s="41"/>
      <c r="I172" s="41"/>
    </row>
    <row r="173" spans="1:9" x14ac:dyDescent="0.35">
      <c r="A173" s="114"/>
      <c r="I173" s="118"/>
    </row>
    <row r="174" spans="1:9" ht="15" thickBot="1" x14ac:dyDescent="0.4">
      <c r="A174" s="114"/>
      <c r="B174" t="s">
        <v>102</v>
      </c>
      <c r="C174" s="23" t="s">
        <v>87</v>
      </c>
      <c r="E174" s="23" t="s">
        <v>103</v>
      </c>
      <c r="H174" s="23" t="s">
        <v>103</v>
      </c>
      <c r="I174" s="118"/>
    </row>
    <row r="175" spans="1:9" ht="15" thickBot="1" x14ac:dyDescent="0.4">
      <c r="A175" s="114">
        <f>A162</f>
        <v>0</v>
      </c>
      <c r="B175" s="6">
        <f>G162+G169</f>
        <v>0</v>
      </c>
      <c r="C175" s="8"/>
      <c r="D175" t="s">
        <v>94</v>
      </c>
      <c r="E175" s="41">
        <f>A162</f>
        <v>0</v>
      </c>
      <c r="G175" s="23" t="s">
        <v>94</v>
      </c>
      <c r="H175" s="41">
        <f>A165</f>
        <v>0</v>
      </c>
      <c r="I175" s="118"/>
    </row>
    <row r="176" spans="1:9" ht="15" thickBot="1" x14ac:dyDescent="0.4">
      <c r="A176" s="114">
        <f>A165</f>
        <v>0</v>
      </c>
      <c r="B176" s="6">
        <f>G165+G172</f>
        <v>0</v>
      </c>
      <c r="C176" s="8"/>
      <c r="D176" t="s">
        <v>87</v>
      </c>
      <c r="E176" s="8">
        <f>I162+I169+C175</f>
        <v>0</v>
      </c>
      <c r="G176" s="23" t="s">
        <v>87</v>
      </c>
      <c r="H176" s="8">
        <f>I165+I172+C176</f>
        <v>0</v>
      </c>
      <c r="I176" s="118"/>
    </row>
    <row r="177" spans="1:9" x14ac:dyDescent="0.35">
      <c r="A177" s="114"/>
      <c r="I177" s="118"/>
    </row>
    <row r="178" spans="1:9" x14ac:dyDescent="0.35">
      <c r="A178" s="114"/>
      <c r="I178" s="118"/>
    </row>
    <row r="179" spans="1:9" ht="15" thickBot="1" x14ac:dyDescent="0.4">
      <c r="A179" s="114"/>
      <c r="I179" s="118"/>
    </row>
    <row r="180" spans="1:9" ht="15" thickBot="1" x14ac:dyDescent="0.4">
      <c r="A180" s="113" t="s">
        <v>94</v>
      </c>
      <c r="B180" s="57"/>
      <c r="C180" s="57" t="s">
        <v>98</v>
      </c>
      <c r="D180" s="57"/>
      <c r="E180" s="128" t="s">
        <v>99</v>
      </c>
      <c r="F180" s="128" t="s">
        <v>492</v>
      </c>
      <c r="G180" s="128" t="s">
        <v>100</v>
      </c>
      <c r="H180" s="128" t="s">
        <v>101</v>
      </c>
      <c r="I180" s="117" t="s">
        <v>107</v>
      </c>
    </row>
    <row r="181" spans="1:9" ht="15" thickBot="1" x14ac:dyDescent="0.4">
      <c r="A181" s="41">
        <f>A162</f>
        <v>0</v>
      </c>
      <c r="C181" s="6"/>
      <c r="E181" s="41"/>
      <c r="F181" s="41"/>
      <c r="G181" s="41">
        <f>E181-F181</f>
        <v>0</v>
      </c>
      <c r="H181" s="41"/>
      <c r="I181" s="41"/>
    </row>
    <row r="182" spans="1:9" x14ac:dyDescent="0.35">
      <c r="A182" s="114"/>
      <c r="I182" s="118"/>
    </row>
    <row r="183" spans="1:9" ht="15" thickBot="1" x14ac:dyDescent="0.4">
      <c r="A183" s="114" t="s">
        <v>94</v>
      </c>
      <c r="C183" t="s">
        <v>98</v>
      </c>
      <c r="E183" s="23" t="s">
        <v>99</v>
      </c>
      <c r="F183" s="23" t="s">
        <v>492</v>
      </c>
      <c r="G183" s="23" t="s">
        <v>100</v>
      </c>
      <c r="H183" s="23" t="s">
        <v>101</v>
      </c>
      <c r="I183" s="118" t="s">
        <v>107</v>
      </c>
    </row>
    <row r="184" spans="1:9" ht="15" thickBot="1" x14ac:dyDescent="0.4">
      <c r="A184" s="41">
        <f>A165</f>
        <v>0</v>
      </c>
      <c r="C184" s="6"/>
      <c r="E184" s="41"/>
      <c r="F184" s="41"/>
      <c r="G184" s="41">
        <f>E184-F184</f>
        <v>0</v>
      </c>
      <c r="H184" s="41"/>
      <c r="I184" s="41"/>
    </row>
    <row r="185" spans="1:9" x14ac:dyDescent="0.35">
      <c r="A185" s="114"/>
      <c r="I185" s="118"/>
    </row>
    <row r="186" spans="1:9" x14ac:dyDescent="0.35">
      <c r="A186" s="114"/>
      <c r="I186" s="118"/>
    </row>
    <row r="187" spans="1:9" ht="15" thickBot="1" x14ac:dyDescent="0.4">
      <c r="A187" s="114" t="s">
        <v>94</v>
      </c>
      <c r="C187" t="s">
        <v>98</v>
      </c>
      <c r="E187" s="23" t="s">
        <v>99</v>
      </c>
      <c r="F187" s="23" t="s">
        <v>492</v>
      </c>
      <c r="G187" s="23" t="s">
        <v>100</v>
      </c>
      <c r="H187" s="23" t="s">
        <v>101</v>
      </c>
      <c r="I187" s="118" t="s">
        <v>107</v>
      </c>
    </row>
    <row r="188" spans="1:9" ht="15" thickBot="1" x14ac:dyDescent="0.4">
      <c r="A188" s="41">
        <f>A162</f>
        <v>0</v>
      </c>
      <c r="C188" s="6"/>
      <c r="E188" s="41"/>
      <c r="F188" s="41"/>
      <c r="G188" s="41">
        <f>E188-F188</f>
        <v>0</v>
      </c>
      <c r="H188" s="41"/>
      <c r="I188" s="41"/>
    </row>
    <row r="189" spans="1:9" x14ac:dyDescent="0.35">
      <c r="A189" s="114"/>
      <c r="I189" s="118"/>
    </row>
    <row r="190" spans="1:9" ht="15" thickBot="1" x14ac:dyDescent="0.4">
      <c r="A190" s="114" t="s">
        <v>94</v>
      </c>
      <c r="C190" t="s">
        <v>98</v>
      </c>
      <c r="E190" s="23" t="s">
        <v>99</v>
      </c>
      <c r="F190" s="23" t="s">
        <v>492</v>
      </c>
      <c r="G190" s="23" t="s">
        <v>100</v>
      </c>
      <c r="H190" s="23" t="s">
        <v>101</v>
      </c>
      <c r="I190" s="118" t="s">
        <v>107</v>
      </c>
    </row>
    <row r="191" spans="1:9" ht="15" thickBot="1" x14ac:dyDescent="0.4">
      <c r="A191" s="41">
        <f>A165</f>
        <v>0</v>
      </c>
      <c r="C191" s="6"/>
      <c r="E191" s="41"/>
      <c r="F191" s="41"/>
      <c r="G191" s="41">
        <f>E191-F191</f>
        <v>0</v>
      </c>
      <c r="H191" s="41"/>
      <c r="I191" s="41"/>
    </row>
    <row r="192" spans="1:9" x14ac:dyDescent="0.35">
      <c r="A192" s="114"/>
      <c r="I192" s="118"/>
    </row>
    <row r="193" spans="1:9" ht="15" thickBot="1" x14ac:dyDescent="0.4">
      <c r="A193" s="114"/>
      <c r="B193" t="s">
        <v>102</v>
      </c>
      <c r="C193" s="23" t="s">
        <v>87</v>
      </c>
      <c r="E193" s="23" t="s">
        <v>103</v>
      </c>
      <c r="H193" s="23" t="s">
        <v>103</v>
      </c>
      <c r="I193" s="118"/>
    </row>
    <row r="194" spans="1:9" ht="15" thickBot="1" x14ac:dyDescent="0.4">
      <c r="A194" s="114">
        <f>A181</f>
        <v>0</v>
      </c>
      <c r="B194" s="6">
        <f>G181+G188</f>
        <v>0</v>
      </c>
      <c r="C194" s="8"/>
      <c r="D194" t="s">
        <v>94</v>
      </c>
      <c r="E194" s="41">
        <f>A181</f>
        <v>0</v>
      </c>
      <c r="G194" s="23" t="s">
        <v>94</v>
      </c>
      <c r="H194" s="41">
        <f>A184</f>
        <v>0</v>
      </c>
      <c r="I194" s="118"/>
    </row>
    <row r="195" spans="1:9" ht="15" thickBot="1" x14ac:dyDescent="0.4">
      <c r="A195" s="114">
        <f>A184</f>
        <v>0</v>
      </c>
      <c r="B195" s="6">
        <f>G184+G191</f>
        <v>0</v>
      </c>
      <c r="C195" s="8"/>
      <c r="D195" t="s">
        <v>87</v>
      </c>
      <c r="E195" s="8">
        <f>I181+I188+C194</f>
        <v>0</v>
      </c>
      <c r="G195" s="23" t="s">
        <v>87</v>
      </c>
      <c r="H195" s="8">
        <f>I184+I191+C195</f>
        <v>0</v>
      </c>
      <c r="I195" s="118"/>
    </row>
    <row r="196" spans="1:9" ht="44" thickBot="1" x14ac:dyDescent="0.4">
      <c r="A196" s="115" t="s">
        <v>104</v>
      </c>
      <c r="B196" s="9" t="s">
        <v>105</v>
      </c>
      <c r="C196" s="10" t="s">
        <v>87</v>
      </c>
      <c r="D196" s="9"/>
      <c r="E196" s="10" t="s">
        <v>106</v>
      </c>
      <c r="F196" s="10"/>
      <c r="G196" s="10" t="s">
        <v>36</v>
      </c>
      <c r="H196" s="10" t="s">
        <v>87</v>
      </c>
      <c r="I196" s="120"/>
    </row>
    <row r="197" spans="1:9" ht="15" thickBot="1" x14ac:dyDescent="0.4">
      <c r="A197" s="12">
        <f>A162</f>
        <v>0</v>
      </c>
      <c r="B197" s="11">
        <f>B175+B194</f>
        <v>0</v>
      </c>
      <c r="C197" s="12"/>
      <c r="D197" s="68"/>
      <c r="E197" s="192"/>
      <c r="F197" s="192"/>
      <c r="G197" s="12">
        <f>A162</f>
        <v>0</v>
      </c>
      <c r="H197" s="12">
        <f>E176+E195+C197</f>
        <v>0</v>
      </c>
      <c r="I197" s="121"/>
    </row>
    <row r="198" spans="1:9" ht="15" thickBot="1" x14ac:dyDescent="0.4">
      <c r="A198" s="12">
        <f>A165</f>
        <v>0</v>
      </c>
      <c r="B198" s="11">
        <f>B176+B195</f>
        <v>0</v>
      </c>
      <c r="C198" s="12"/>
      <c r="D198" s="68"/>
      <c r="E198" s="192"/>
      <c r="F198" s="192"/>
      <c r="G198" s="194">
        <f>A165</f>
        <v>0</v>
      </c>
      <c r="H198" s="12">
        <f>H176+H195+C198</f>
        <v>0</v>
      </c>
      <c r="I198" s="121"/>
    </row>
    <row r="199" spans="1:9" ht="15" thickBot="1" x14ac:dyDescent="0.4">
      <c r="A199" s="116"/>
      <c r="B199" s="13"/>
      <c r="C199" s="13"/>
      <c r="D199" s="13"/>
      <c r="E199" s="193"/>
      <c r="F199" s="193"/>
      <c r="G199" s="193"/>
      <c r="H199" s="193"/>
      <c r="I199" s="119"/>
    </row>
    <row r="200" spans="1:9" ht="15" thickBot="1" x14ac:dyDescent="0.4"/>
    <row r="201" spans="1:9" ht="16" thickBot="1" x14ac:dyDescent="0.4">
      <c r="A201" s="113" t="s">
        <v>94</v>
      </c>
      <c r="B201" s="19">
        <f>$B$1</f>
        <v>45889</v>
      </c>
      <c r="C201" s="57" t="s">
        <v>98</v>
      </c>
      <c r="D201" s="57"/>
      <c r="E201" s="128" t="s">
        <v>99</v>
      </c>
      <c r="F201" s="128" t="s">
        <v>492</v>
      </c>
      <c r="G201" s="128" t="s">
        <v>100</v>
      </c>
      <c r="H201" s="128" t="s">
        <v>101</v>
      </c>
      <c r="I201" s="117" t="s">
        <v>107</v>
      </c>
    </row>
    <row r="202" spans="1:9" ht="15" thickBot="1" x14ac:dyDescent="0.4">
      <c r="A202" s="41"/>
      <c r="C202" s="15"/>
      <c r="E202" s="41"/>
      <c r="F202" s="41"/>
      <c r="G202" s="41">
        <f>E202-F202</f>
        <v>0</v>
      </c>
      <c r="H202" s="41"/>
      <c r="I202" s="41"/>
    </row>
    <row r="203" spans="1:9" x14ac:dyDescent="0.35">
      <c r="A203" s="114"/>
      <c r="I203" s="118"/>
    </row>
    <row r="204" spans="1:9" ht="15" thickBot="1" x14ac:dyDescent="0.4">
      <c r="A204" s="114" t="s">
        <v>94</v>
      </c>
      <c r="C204" t="s">
        <v>98</v>
      </c>
      <c r="E204" s="23" t="s">
        <v>99</v>
      </c>
      <c r="F204" s="23" t="s">
        <v>492</v>
      </c>
      <c r="G204" s="23" t="s">
        <v>100</v>
      </c>
      <c r="H204" s="23" t="s">
        <v>101</v>
      </c>
      <c r="I204" s="118" t="s">
        <v>107</v>
      </c>
    </row>
    <row r="205" spans="1:9" ht="15" thickBot="1" x14ac:dyDescent="0.4">
      <c r="A205" s="41"/>
      <c r="C205" s="6"/>
      <c r="E205" s="41"/>
      <c r="F205" s="41"/>
      <c r="G205" s="41">
        <f>E205-F205</f>
        <v>0</v>
      </c>
      <c r="H205" s="41"/>
      <c r="I205" s="41"/>
    </row>
    <row r="206" spans="1:9" x14ac:dyDescent="0.35">
      <c r="A206" s="114"/>
      <c r="I206" s="118"/>
    </row>
    <row r="207" spans="1:9" x14ac:dyDescent="0.35">
      <c r="A207" s="114"/>
      <c r="I207" s="118"/>
    </row>
    <row r="208" spans="1:9" ht="15" thickBot="1" x14ac:dyDescent="0.4">
      <c r="A208" s="114" t="s">
        <v>94</v>
      </c>
      <c r="C208" t="s">
        <v>98</v>
      </c>
      <c r="E208" s="23" t="s">
        <v>99</v>
      </c>
      <c r="F208" s="23" t="s">
        <v>492</v>
      </c>
      <c r="G208" s="23" t="s">
        <v>100</v>
      </c>
      <c r="H208" s="23" t="s">
        <v>101</v>
      </c>
      <c r="I208" s="118" t="s">
        <v>107</v>
      </c>
    </row>
    <row r="209" spans="1:9" ht="15" thickBot="1" x14ac:dyDescent="0.4">
      <c r="A209" s="41">
        <f>A202</f>
        <v>0</v>
      </c>
      <c r="C209" s="15"/>
      <c r="E209" s="41"/>
      <c r="F209" s="41"/>
      <c r="G209" s="41">
        <f>E209-F209</f>
        <v>0</v>
      </c>
      <c r="H209" s="41"/>
      <c r="I209" s="41"/>
    </row>
    <row r="210" spans="1:9" x14ac:dyDescent="0.35">
      <c r="A210" s="114"/>
      <c r="I210" s="118"/>
    </row>
    <row r="211" spans="1:9" ht="15" thickBot="1" x14ac:dyDescent="0.4">
      <c r="A211" s="114" t="s">
        <v>94</v>
      </c>
      <c r="C211" t="s">
        <v>98</v>
      </c>
      <c r="E211" s="23" t="s">
        <v>99</v>
      </c>
      <c r="F211" s="23" t="s">
        <v>492</v>
      </c>
      <c r="G211" s="23" t="s">
        <v>100</v>
      </c>
      <c r="H211" s="23" t="s">
        <v>101</v>
      </c>
      <c r="I211" s="118" t="s">
        <v>107</v>
      </c>
    </row>
    <row r="212" spans="1:9" ht="15" thickBot="1" x14ac:dyDescent="0.4">
      <c r="A212" s="41">
        <f>A205</f>
        <v>0</v>
      </c>
      <c r="C212" s="6"/>
      <c r="E212" s="41"/>
      <c r="F212" s="41"/>
      <c r="G212" s="41">
        <f>E212-F212</f>
        <v>0</v>
      </c>
      <c r="H212" s="41"/>
      <c r="I212" s="41"/>
    </row>
    <row r="213" spans="1:9" x14ac:dyDescent="0.35">
      <c r="A213" s="114"/>
      <c r="I213" s="118"/>
    </row>
    <row r="214" spans="1:9" ht="15" thickBot="1" x14ac:dyDescent="0.4">
      <c r="A214" s="114"/>
      <c r="B214" t="s">
        <v>102</v>
      </c>
      <c r="C214" s="23" t="s">
        <v>87</v>
      </c>
      <c r="E214" s="23" t="s">
        <v>103</v>
      </c>
      <c r="H214" s="23" t="s">
        <v>103</v>
      </c>
      <c r="I214" s="118"/>
    </row>
    <row r="215" spans="1:9" ht="15" thickBot="1" x14ac:dyDescent="0.4">
      <c r="A215" s="114">
        <f>A202</f>
        <v>0</v>
      </c>
      <c r="B215" s="6">
        <f>G202+G209</f>
        <v>0</v>
      </c>
      <c r="C215" s="8"/>
      <c r="D215" t="s">
        <v>94</v>
      </c>
      <c r="E215" s="41">
        <f>A202</f>
        <v>0</v>
      </c>
      <c r="G215" s="23" t="s">
        <v>94</v>
      </c>
      <c r="H215" s="41">
        <f>A205</f>
        <v>0</v>
      </c>
      <c r="I215" s="118"/>
    </row>
    <row r="216" spans="1:9" ht="15" thickBot="1" x14ac:dyDescent="0.4">
      <c r="A216" s="114">
        <f>A205</f>
        <v>0</v>
      </c>
      <c r="B216" s="6">
        <f>G205+G212</f>
        <v>0</v>
      </c>
      <c r="C216" s="8"/>
      <c r="D216" t="s">
        <v>87</v>
      </c>
      <c r="E216" s="8">
        <f>I202+I209+C215</f>
        <v>0</v>
      </c>
      <c r="G216" s="23" t="s">
        <v>87</v>
      </c>
      <c r="H216" s="8">
        <f>I205+I212+C216</f>
        <v>0</v>
      </c>
      <c r="I216" s="118"/>
    </row>
    <row r="217" spans="1:9" x14ac:dyDescent="0.35">
      <c r="A217" s="114"/>
      <c r="I217" s="118"/>
    </row>
    <row r="218" spans="1:9" x14ac:dyDescent="0.35">
      <c r="A218" s="114"/>
      <c r="I218" s="118"/>
    </row>
    <row r="219" spans="1:9" ht="15" thickBot="1" x14ac:dyDescent="0.4">
      <c r="A219" s="114"/>
      <c r="I219" s="118"/>
    </row>
    <row r="220" spans="1:9" ht="15" thickBot="1" x14ac:dyDescent="0.4">
      <c r="A220" s="113" t="s">
        <v>94</v>
      </c>
      <c r="B220" s="57"/>
      <c r="C220" s="57" t="s">
        <v>98</v>
      </c>
      <c r="D220" s="57"/>
      <c r="E220" s="128" t="s">
        <v>99</v>
      </c>
      <c r="F220" s="128" t="s">
        <v>492</v>
      </c>
      <c r="G220" s="128" t="s">
        <v>100</v>
      </c>
      <c r="H220" s="128" t="s">
        <v>101</v>
      </c>
      <c r="I220" s="117" t="s">
        <v>107</v>
      </c>
    </row>
    <row r="221" spans="1:9" ht="15" thickBot="1" x14ac:dyDescent="0.4">
      <c r="A221" s="41">
        <f>A202</f>
        <v>0</v>
      </c>
      <c r="C221" s="6"/>
      <c r="E221" s="41"/>
      <c r="F221" s="41"/>
      <c r="G221" s="41">
        <f>E221-F221</f>
        <v>0</v>
      </c>
      <c r="H221" s="41"/>
      <c r="I221" s="41"/>
    </row>
    <row r="222" spans="1:9" x14ac:dyDescent="0.35">
      <c r="A222" s="114"/>
      <c r="I222" s="118"/>
    </row>
    <row r="223" spans="1:9" ht="15" thickBot="1" x14ac:dyDescent="0.4">
      <c r="A223" s="114" t="s">
        <v>94</v>
      </c>
      <c r="C223" t="s">
        <v>98</v>
      </c>
      <c r="E223" s="23" t="s">
        <v>99</v>
      </c>
      <c r="F223" s="23" t="s">
        <v>492</v>
      </c>
      <c r="G223" s="23" t="s">
        <v>100</v>
      </c>
      <c r="H223" s="23" t="s">
        <v>101</v>
      </c>
      <c r="I223" s="118" t="s">
        <v>107</v>
      </c>
    </row>
    <row r="224" spans="1:9" ht="15" thickBot="1" x14ac:dyDescent="0.4">
      <c r="A224" s="41">
        <f>A205</f>
        <v>0</v>
      </c>
      <c r="C224" s="6"/>
      <c r="E224" s="41"/>
      <c r="F224" s="41"/>
      <c r="G224" s="41">
        <f>E224-F224</f>
        <v>0</v>
      </c>
      <c r="H224" s="41"/>
      <c r="I224" s="41"/>
    </row>
    <row r="225" spans="1:9" x14ac:dyDescent="0.35">
      <c r="A225" s="114"/>
      <c r="I225" s="118"/>
    </row>
    <row r="226" spans="1:9" x14ac:dyDescent="0.35">
      <c r="A226" s="114"/>
      <c r="I226" s="118"/>
    </row>
    <row r="227" spans="1:9" ht="15" thickBot="1" x14ac:dyDescent="0.4">
      <c r="A227" s="114" t="s">
        <v>94</v>
      </c>
      <c r="C227" t="s">
        <v>98</v>
      </c>
      <c r="E227" s="23" t="s">
        <v>99</v>
      </c>
      <c r="F227" s="23" t="s">
        <v>492</v>
      </c>
      <c r="G227" s="23" t="s">
        <v>100</v>
      </c>
      <c r="H227" s="23" t="s">
        <v>101</v>
      </c>
      <c r="I227" s="118" t="s">
        <v>107</v>
      </c>
    </row>
    <row r="228" spans="1:9" ht="15" thickBot="1" x14ac:dyDescent="0.4">
      <c r="A228" s="41">
        <f>A202</f>
        <v>0</v>
      </c>
      <c r="C228" s="15"/>
      <c r="E228" s="41"/>
      <c r="F228" s="41"/>
      <c r="G228" s="41">
        <f>E228-F228</f>
        <v>0</v>
      </c>
      <c r="H228" s="41"/>
      <c r="I228" s="41"/>
    </row>
    <row r="229" spans="1:9" x14ac:dyDescent="0.35">
      <c r="A229" s="114"/>
      <c r="I229" s="118"/>
    </row>
    <row r="230" spans="1:9" ht="15" thickBot="1" x14ac:dyDescent="0.4">
      <c r="A230" s="114" t="s">
        <v>94</v>
      </c>
      <c r="C230" t="s">
        <v>98</v>
      </c>
      <c r="E230" s="23" t="s">
        <v>99</v>
      </c>
      <c r="F230" s="23" t="s">
        <v>492</v>
      </c>
      <c r="G230" s="23" t="s">
        <v>100</v>
      </c>
      <c r="H230" s="23" t="s">
        <v>101</v>
      </c>
      <c r="I230" s="118" t="s">
        <v>107</v>
      </c>
    </row>
    <row r="231" spans="1:9" ht="15" thickBot="1" x14ac:dyDescent="0.4">
      <c r="A231" s="41">
        <f>A205</f>
        <v>0</v>
      </c>
      <c r="C231" s="15"/>
      <c r="E231" s="41"/>
      <c r="F231" s="41"/>
      <c r="G231" s="41">
        <f>E231-F231</f>
        <v>0</v>
      </c>
      <c r="H231" s="41"/>
      <c r="I231" s="41"/>
    </row>
    <row r="232" spans="1:9" x14ac:dyDescent="0.35">
      <c r="A232" s="114"/>
      <c r="I232" s="118"/>
    </row>
    <row r="233" spans="1:9" ht="15" thickBot="1" x14ac:dyDescent="0.4">
      <c r="A233" s="114"/>
      <c r="B233" t="s">
        <v>102</v>
      </c>
      <c r="C233" s="23" t="s">
        <v>87</v>
      </c>
      <c r="E233" s="23" t="s">
        <v>103</v>
      </c>
      <c r="H233" s="23" t="s">
        <v>103</v>
      </c>
      <c r="I233" s="118"/>
    </row>
    <row r="234" spans="1:9" ht="15" thickBot="1" x14ac:dyDescent="0.4">
      <c r="A234" s="114">
        <f>A221</f>
        <v>0</v>
      </c>
      <c r="B234" s="6">
        <f>G221+G228</f>
        <v>0</v>
      </c>
      <c r="C234" s="8"/>
      <c r="D234" t="s">
        <v>94</v>
      </c>
      <c r="E234" s="41">
        <f>A221</f>
        <v>0</v>
      </c>
      <c r="G234" s="23" t="s">
        <v>94</v>
      </c>
      <c r="H234" s="41">
        <f>A224</f>
        <v>0</v>
      </c>
      <c r="I234" s="118"/>
    </row>
    <row r="235" spans="1:9" ht="15" thickBot="1" x14ac:dyDescent="0.4">
      <c r="A235" s="114">
        <f>A224</f>
        <v>0</v>
      </c>
      <c r="B235" s="6">
        <f>G224+G231</f>
        <v>0</v>
      </c>
      <c r="C235" s="8"/>
      <c r="D235" t="s">
        <v>87</v>
      </c>
      <c r="E235" s="8">
        <f>I221+I228+C234</f>
        <v>0</v>
      </c>
      <c r="G235" s="23" t="s">
        <v>87</v>
      </c>
      <c r="H235" s="8">
        <f>I224+I231+C235</f>
        <v>0</v>
      </c>
      <c r="I235" s="118"/>
    </row>
    <row r="236" spans="1:9" ht="44" thickBot="1" x14ac:dyDescent="0.4">
      <c r="A236" s="115" t="s">
        <v>104</v>
      </c>
      <c r="B236" s="9" t="s">
        <v>105</v>
      </c>
      <c r="C236" s="10" t="s">
        <v>87</v>
      </c>
      <c r="D236" s="9"/>
      <c r="E236" s="10" t="s">
        <v>106</v>
      </c>
      <c r="F236" s="10"/>
      <c r="G236" s="10" t="s">
        <v>36</v>
      </c>
      <c r="H236" s="10" t="s">
        <v>87</v>
      </c>
      <c r="I236" s="120"/>
    </row>
    <row r="237" spans="1:9" ht="15" thickBot="1" x14ac:dyDescent="0.4">
      <c r="A237" s="12">
        <f>A202</f>
        <v>0</v>
      </c>
      <c r="B237" s="11">
        <f>B215+B234</f>
        <v>0</v>
      </c>
      <c r="C237" s="12"/>
      <c r="D237" s="68"/>
      <c r="E237" s="192"/>
      <c r="F237" s="192"/>
      <c r="G237" s="12">
        <f>A202</f>
        <v>0</v>
      </c>
      <c r="H237" s="12">
        <f>E216+E235+C237</f>
        <v>0</v>
      </c>
      <c r="I237" s="121"/>
    </row>
    <row r="238" spans="1:9" ht="15" thickBot="1" x14ac:dyDescent="0.4">
      <c r="A238" s="12">
        <f>A205</f>
        <v>0</v>
      </c>
      <c r="B238" s="11">
        <f>B216+B235</f>
        <v>0</v>
      </c>
      <c r="C238" s="12"/>
      <c r="D238" s="68"/>
      <c r="E238" s="192"/>
      <c r="F238" s="192"/>
      <c r="G238" s="194">
        <f>A205</f>
        <v>0</v>
      </c>
      <c r="H238" s="12">
        <f>H216+H235+C238</f>
        <v>0</v>
      </c>
      <c r="I238" s="121"/>
    </row>
    <row r="239" spans="1:9" ht="15" thickBot="1" x14ac:dyDescent="0.4">
      <c r="A239" s="116"/>
      <c r="B239" s="13"/>
      <c r="C239" s="13"/>
      <c r="D239" s="13"/>
      <c r="E239" s="193"/>
      <c r="F239" s="193"/>
      <c r="G239" s="193"/>
      <c r="H239" s="193"/>
      <c r="I239" s="119"/>
    </row>
    <row r="240" spans="1:9" ht="15" thickBot="1" x14ac:dyDescent="0.4">
      <c r="I240" s="122"/>
    </row>
    <row r="241" spans="1:9" ht="16" thickBot="1" x14ac:dyDescent="0.4">
      <c r="A241" s="113" t="s">
        <v>94</v>
      </c>
      <c r="B241" s="19">
        <f>$B$1</f>
        <v>45889</v>
      </c>
      <c r="C241" s="57" t="s">
        <v>98</v>
      </c>
      <c r="D241" s="57"/>
      <c r="E241" s="128" t="s">
        <v>99</v>
      </c>
      <c r="F241" s="128" t="s">
        <v>492</v>
      </c>
      <c r="G241" s="128" t="s">
        <v>100</v>
      </c>
      <c r="H241" s="128" t="s">
        <v>101</v>
      </c>
      <c r="I241" s="117" t="s">
        <v>107</v>
      </c>
    </row>
    <row r="242" spans="1:9" ht="15" thickBot="1" x14ac:dyDescent="0.4">
      <c r="A242" s="41"/>
      <c r="C242" s="6"/>
      <c r="E242" s="41"/>
      <c r="F242" s="41"/>
      <c r="G242" s="41">
        <f>E242-F242</f>
        <v>0</v>
      </c>
      <c r="H242" s="41"/>
      <c r="I242" s="41"/>
    </row>
    <row r="243" spans="1:9" x14ac:dyDescent="0.35">
      <c r="A243" s="114"/>
      <c r="I243" s="118"/>
    </row>
    <row r="244" spans="1:9" ht="15" thickBot="1" x14ac:dyDescent="0.4">
      <c r="A244" s="114" t="s">
        <v>94</v>
      </c>
      <c r="C244" t="s">
        <v>98</v>
      </c>
      <c r="E244" s="23" t="s">
        <v>99</v>
      </c>
      <c r="F244" s="23" t="s">
        <v>492</v>
      </c>
      <c r="G244" s="23" t="s">
        <v>100</v>
      </c>
      <c r="H244" s="23" t="s">
        <v>101</v>
      </c>
      <c r="I244" s="118" t="s">
        <v>107</v>
      </c>
    </row>
    <row r="245" spans="1:9" ht="15" thickBot="1" x14ac:dyDescent="0.4">
      <c r="A245" s="41"/>
      <c r="C245" s="6"/>
      <c r="E245" s="41"/>
      <c r="F245" s="41"/>
      <c r="G245" s="41">
        <f>E245-F245</f>
        <v>0</v>
      </c>
      <c r="H245" s="41"/>
      <c r="I245" s="41"/>
    </row>
    <row r="246" spans="1:9" x14ac:dyDescent="0.35">
      <c r="A246" s="114"/>
      <c r="I246" s="118"/>
    </row>
    <row r="247" spans="1:9" x14ac:dyDescent="0.35">
      <c r="A247" s="114"/>
      <c r="I247" s="118"/>
    </row>
    <row r="248" spans="1:9" ht="15" thickBot="1" x14ac:dyDescent="0.4">
      <c r="A248" s="114" t="s">
        <v>94</v>
      </c>
      <c r="C248" t="s">
        <v>98</v>
      </c>
      <c r="E248" s="23" t="s">
        <v>99</v>
      </c>
      <c r="F248" s="23" t="s">
        <v>492</v>
      </c>
      <c r="G248" s="23" t="s">
        <v>100</v>
      </c>
      <c r="H248" s="23" t="s">
        <v>101</v>
      </c>
      <c r="I248" s="118" t="s">
        <v>107</v>
      </c>
    </row>
    <row r="249" spans="1:9" ht="15" thickBot="1" x14ac:dyDescent="0.4">
      <c r="A249" s="41">
        <f>A242</f>
        <v>0</v>
      </c>
      <c r="C249" s="15"/>
      <c r="E249" s="41"/>
      <c r="F249" s="41"/>
      <c r="G249" s="41">
        <f>E249-F249</f>
        <v>0</v>
      </c>
      <c r="H249" s="41"/>
      <c r="I249" s="41"/>
    </row>
    <row r="250" spans="1:9" x14ac:dyDescent="0.35">
      <c r="A250" s="114"/>
      <c r="I250" s="118"/>
    </row>
    <row r="251" spans="1:9" ht="15" thickBot="1" x14ac:dyDescent="0.4">
      <c r="A251" s="114" t="s">
        <v>94</v>
      </c>
      <c r="C251" t="s">
        <v>98</v>
      </c>
      <c r="E251" s="23" t="s">
        <v>99</v>
      </c>
      <c r="F251" s="23" t="s">
        <v>492</v>
      </c>
      <c r="G251" s="23" t="s">
        <v>100</v>
      </c>
      <c r="H251" s="23" t="s">
        <v>101</v>
      </c>
      <c r="I251" s="118" t="s">
        <v>107</v>
      </c>
    </row>
    <row r="252" spans="1:9" ht="15" thickBot="1" x14ac:dyDescent="0.4">
      <c r="A252" s="41">
        <f>A245</f>
        <v>0</v>
      </c>
      <c r="C252" s="6"/>
      <c r="E252" s="41"/>
      <c r="F252" s="41"/>
      <c r="G252" s="41">
        <f>E252-F252</f>
        <v>0</v>
      </c>
      <c r="H252" s="41"/>
      <c r="I252" s="41"/>
    </row>
    <row r="253" spans="1:9" x14ac:dyDescent="0.35">
      <c r="A253" s="114"/>
      <c r="I253" s="118"/>
    </row>
    <row r="254" spans="1:9" ht="15" thickBot="1" x14ac:dyDescent="0.4">
      <c r="A254" s="114"/>
      <c r="B254" t="s">
        <v>102</v>
      </c>
      <c r="C254" s="23" t="s">
        <v>87</v>
      </c>
      <c r="E254" s="23" t="s">
        <v>103</v>
      </c>
      <c r="H254" s="23" t="s">
        <v>103</v>
      </c>
      <c r="I254" s="118"/>
    </row>
    <row r="255" spans="1:9" ht="15" thickBot="1" x14ac:dyDescent="0.4">
      <c r="A255" s="114">
        <f>A242</f>
        <v>0</v>
      </c>
      <c r="B255" s="6">
        <f>G242+G249</f>
        <v>0</v>
      </c>
      <c r="C255" s="8"/>
      <c r="D255" t="s">
        <v>94</v>
      </c>
      <c r="E255" s="41">
        <f>A242</f>
        <v>0</v>
      </c>
      <c r="G255" s="23" t="s">
        <v>94</v>
      </c>
      <c r="H255" s="41">
        <f>A245</f>
        <v>0</v>
      </c>
      <c r="I255" s="118"/>
    </row>
    <row r="256" spans="1:9" ht="15" thickBot="1" x14ac:dyDescent="0.4">
      <c r="A256" s="114">
        <f>A245</f>
        <v>0</v>
      </c>
      <c r="B256" s="6">
        <f>G245+G252</f>
        <v>0</v>
      </c>
      <c r="C256" s="8"/>
      <c r="D256" t="s">
        <v>87</v>
      </c>
      <c r="E256" s="8">
        <f>I242+I249+C255</f>
        <v>0</v>
      </c>
      <c r="G256" s="23" t="s">
        <v>87</v>
      </c>
      <c r="H256" s="8">
        <f>I245+I252+C256</f>
        <v>0</v>
      </c>
      <c r="I256" s="118"/>
    </row>
    <row r="257" spans="1:9" x14ac:dyDescent="0.35">
      <c r="A257" s="114"/>
      <c r="I257" s="118"/>
    </row>
    <row r="258" spans="1:9" x14ac:dyDescent="0.35">
      <c r="A258" s="114"/>
      <c r="I258" s="118"/>
    </row>
    <row r="259" spans="1:9" ht="15" thickBot="1" x14ac:dyDescent="0.4">
      <c r="A259" s="114"/>
      <c r="I259" s="118"/>
    </row>
    <row r="260" spans="1:9" ht="15" thickBot="1" x14ac:dyDescent="0.4">
      <c r="A260" s="113" t="s">
        <v>94</v>
      </c>
      <c r="B260" s="57"/>
      <c r="C260" s="57" t="s">
        <v>98</v>
      </c>
      <c r="D260" s="57"/>
      <c r="E260" s="128" t="s">
        <v>99</v>
      </c>
      <c r="F260" s="128" t="s">
        <v>492</v>
      </c>
      <c r="G260" s="128" t="s">
        <v>100</v>
      </c>
      <c r="H260" s="128" t="s">
        <v>101</v>
      </c>
      <c r="I260" s="117" t="s">
        <v>107</v>
      </c>
    </row>
    <row r="261" spans="1:9" ht="15" thickBot="1" x14ac:dyDescent="0.4">
      <c r="A261" s="41">
        <f>A242</f>
        <v>0</v>
      </c>
      <c r="C261" s="15"/>
      <c r="E261" s="41"/>
      <c r="F261" s="41"/>
      <c r="G261" s="41">
        <f>E261-F261</f>
        <v>0</v>
      </c>
      <c r="H261" s="41"/>
      <c r="I261" s="41"/>
    </row>
    <row r="262" spans="1:9" x14ac:dyDescent="0.35">
      <c r="A262" s="114"/>
      <c r="I262" s="118"/>
    </row>
    <row r="263" spans="1:9" ht="15" thickBot="1" x14ac:dyDescent="0.4">
      <c r="A263" s="114" t="s">
        <v>94</v>
      </c>
      <c r="C263" t="s">
        <v>98</v>
      </c>
      <c r="E263" s="23" t="s">
        <v>99</v>
      </c>
      <c r="F263" s="23" t="s">
        <v>492</v>
      </c>
      <c r="G263" s="23" t="s">
        <v>100</v>
      </c>
      <c r="H263" s="23" t="s">
        <v>101</v>
      </c>
      <c r="I263" s="118" t="s">
        <v>107</v>
      </c>
    </row>
    <row r="264" spans="1:9" ht="15" thickBot="1" x14ac:dyDescent="0.4">
      <c r="A264" s="41">
        <f>A245</f>
        <v>0</v>
      </c>
      <c r="C264" s="6"/>
      <c r="E264" s="41"/>
      <c r="F264" s="41"/>
      <c r="G264" s="41">
        <f>E264-F264</f>
        <v>0</v>
      </c>
      <c r="H264" s="41"/>
      <c r="I264" s="41"/>
    </row>
    <row r="265" spans="1:9" x14ac:dyDescent="0.35">
      <c r="A265" s="114"/>
      <c r="I265" s="118"/>
    </row>
    <row r="266" spans="1:9" x14ac:dyDescent="0.35">
      <c r="A266" s="114"/>
      <c r="I266" s="118"/>
    </row>
    <row r="267" spans="1:9" ht="15" thickBot="1" x14ac:dyDescent="0.4">
      <c r="A267" s="114" t="s">
        <v>94</v>
      </c>
      <c r="C267" t="s">
        <v>98</v>
      </c>
      <c r="E267" s="23" t="s">
        <v>99</v>
      </c>
      <c r="F267" s="23" t="s">
        <v>492</v>
      </c>
      <c r="G267" s="23" t="s">
        <v>100</v>
      </c>
      <c r="H267" s="23" t="s">
        <v>101</v>
      </c>
      <c r="I267" s="118" t="s">
        <v>107</v>
      </c>
    </row>
    <row r="268" spans="1:9" ht="15" thickBot="1" x14ac:dyDescent="0.4">
      <c r="A268" s="41">
        <f>A242</f>
        <v>0</v>
      </c>
      <c r="C268" s="6"/>
      <c r="E268" s="41"/>
      <c r="F268" s="41"/>
      <c r="G268" s="41">
        <f>E268-F268</f>
        <v>0</v>
      </c>
      <c r="H268" s="41"/>
      <c r="I268" s="41"/>
    </row>
    <row r="269" spans="1:9" x14ac:dyDescent="0.35">
      <c r="A269" s="114"/>
      <c r="I269" s="118"/>
    </row>
    <row r="270" spans="1:9" ht="15" thickBot="1" x14ac:dyDescent="0.4">
      <c r="A270" s="114" t="s">
        <v>94</v>
      </c>
      <c r="C270" t="s">
        <v>98</v>
      </c>
      <c r="E270" s="23" t="s">
        <v>99</v>
      </c>
      <c r="F270" s="23" t="s">
        <v>492</v>
      </c>
      <c r="G270" s="23" t="s">
        <v>100</v>
      </c>
      <c r="H270" s="23" t="s">
        <v>101</v>
      </c>
      <c r="I270" s="118" t="s">
        <v>107</v>
      </c>
    </row>
    <row r="271" spans="1:9" ht="15" thickBot="1" x14ac:dyDescent="0.4">
      <c r="A271" s="41">
        <f>A245</f>
        <v>0</v>
      </c>
      <c r="C271" s="6"/>
      <c r="E271" s="41"/>
      <c r="F271" s="41"/>
      <c r="G271" s="41">
        <f>E271-F271</f>
        <v>0</v>
      </c>
      <c r="H271" s="41"/>
      <c r="I271" s="41"/>
    </row>
    <row r="272" spans="1:9" x14ac:dyDescent="0.35">
      <c r="A272" s="114"/>
      <c r="I272" s="118"/>
    </row>
    <row r="273" spans="1:9" ht="15" thickBot="1" x14ac:dyDescent="0.4">
      <c r="A273" s="114"/>
      <c r="B273" t="s">
        <v>102</v>
      </c>
      <c r="C273" s="23" t="s">
        <v>87</v>
      </c>
      <c r="E273" s="23" t="s">
        <v>103</v>
      </c>
      <c r="H273" s="23" t="s">
        <v>103</v>
      </c>
      <c r="I273" s="118"/>
    </row>
    <row r="274" spans="1:9" ht="15" thickBot="1" x14ac:dyDescent="0.4">
      <c r="A274" s="114">
        <f>A261</f>
        <v>0</v>
      </c>
      <c r="B274" s="6">
        <f>G261+G268</f>
        <v>0</v>
      </c>
      <c r="C274" s="8"/>
      <c r="D274" t="s">
        <v>94</v>
      </c>
      <c r="E274" s="41">
        <f>A261</f>
        <v>0</v>
      </c>
      <c r="G274" s="23" t="s">
        <v>94</v>
      </c>
      <c r="H274" s="41">
        <f>A264</f>
        <v>0</v>
      </c>
      <c r="I274" s="118"/>
    </row>
    <row r="275" spans="1:9" ht="15" thickBot="1" x14ac:dyDescent="0.4">
      <c r="A275" s="114">
        <f>A264</f>
        <v>0</v>
      </c>
      <c r="B275" s="6">
        <f>G264+G271</f>
        <v>0</v>
      </c>
      <c r="C275" s="8"/>
      <c r="D275" t="s">
        <v>87</v>
      </c>
      <c r="E275" s="8">
        <f>I261+I268+C274</f>
        <v>0</v>
      </c>
      <c r="G275" s="23" t="s">
        <v>87</v>
      </c>
      <c r="H275" s="8">
        <f>I264+I271+C275</f>
        <v>0</v>
      </c>
      <c r="I275" s="118"/>
    </row>
    <row r="276" spans="1:9" ht="44" thickBot="1" x14ac:dyDescent="0.4">
      <c r="A276" s="115" t="s">
        <v>104</v>
      </c>
      <c r="B276" s="9" t="s">
        <v>105</v>
      </c>
      <c r="C276" s="10" t="s">
        <v>87</v>
      </c>
      <c r="D276" s="9"/>
      <c r="E276" s="10" t="s">
        <v>106</v>
      </c>
      <c r="F276" s="10"/>
      <c r="G276" s="10" t="s">
        <v>36</v>
      </c>
      <c r="H276" s="10" t="s">
        <v>87</v>
      </c>
      <c r="I276" s="120"/>
    </row>
    <row r="277" spans="1:9" ht="15" thickBot="1" x14ac:dyDescent="0.4">
      <c r="A277" s="12">
        <f>A242</f>
        <v>0</v>
      </c>
      <c r="B277" s="11">
        <f>B255+B274</f>
        <v>0</v>
      </c>
      <c r="C277" s="12"/>
      <c r="D277" s="68"/>
      <c r="E277" s="192"/>
      <c r="F277" s="192"/>
      <c r="G277" s="12">
        <f>A242</f>
        <v>0</v>
      </c>
      <c r="H277" s="12">
        <f>E256+E275+C277</f>
        <v>0</v>
      </c>
      <c r="I277" s="121"/>
    </row>
    <row r="278" spans="1:9" ht="15" thickBot="1" x14ac:dyDescent="0.4">
      <c r="A278" s="12">
        <f>A245</f>
        <v>0</v>
      </c>
      <c r="B278" s="11">
        <f>B256+B275</f>
        <v>0</v>
      </c>
      <c r="C278" s="12"/>
      <c r="D278" s="68"/>
      <c r="E278" s="192"/>
      <c r="F278" s="192"/>
      <c r="G278" s="194">
        <f>A245</f>
        <v>0</v>
      </c>
      <c r="H278" s="12">
        <f>H256+H275+C278</f>
        <v>0</v>
      </c>
      <c r="I278" s="121"/>
    </row>
    <row r="279" spans="1:9" ht="15" thickBot="1" x14ac:dyDescent="0.4">
      <c r="A279" s="116"/>
      <c r="B279" s="13"/>
      <c r="C279" s="13"/>
      <c r="D279" s="13"/>
      <c r="E279" s="193"/>
      <c r="F279" s="193"/>
      <c r="G279" s="193"/>
      <c r="H279" s="193"/>
      <c r="I279" s="119"/>
    </row>
    <row r="280" spans="1:9" ht="15" thickBot="1" x14ac:dyDescent="0.4"/>
    <row r="281" spans="1:9" ht="16" thickBot="1" x14ac:dyDescent="0.4">
      <c r="A281" s="113" t="s">
        <v>94</v>
      </c>
      <c r="B281" s="19">
        <f>$B$1</f>
        <v>45889</v>
      </c>
      <c r="C281" s="57" t="s">
        <v>98</v>
      </c>
      <c r="D281" s="57"/>
      <c r="E281" s="128" t="s">
        <v>99</v>
      </c>
      <c r="F281" s="128" t="s">
        <v>492</v>
      </c>
      <c r="G281" s="128" t="s">
        <v>100</v>
      </c>
      <c r="H281" s="128" t="s">
        <v>101</v>
      </c>
      <c r="I281" s="117" t="s">
        <v>107</v>
      </c>
    </row>
    <row r="282" spans="1:9" ht="15" thickBot="1" x14ac:dyDescent="0.4">
      <c r="A282" s="41"/>
      <c r="C282" s="6"/>
      <c r="E282" s="41"/>
      <c r="F282" s="41"/>
      <c r="G282" s="41">
        <f>E282-F282</f>
        <v>0</v>
      </c>
      <c r="H282" s="41"/>
      <c r="I282" s="41"/>
    </row>
    <row r="283" spans="1:9" x14ac:dyDescent="0.35">
      <c r="A283" s="114"/>
      <c r="I283" s="118"/>
    </row>
    <row r="284" spans="1:9" ht="15" thickBot="1" x14ac:dyDescent="0.4">
      <c r="A284" s="114" t="s">
        <v>94</v>
      </c>
      <c r="C284" t="s">
        <v>98</v>
      </c>
      <c r="E284" s="23" t="s">
        <v>99</v>
      </c>
      <c r="F284" s="23" t="s">
        <v>492</v>
      </c>
      <c r="G284" s="23" t="s">
        <v>100</v>
      </c>
      <c r="H284" s="23" t="s">
        <v>101</v>
      </c>
      <c r="I284" s="118" t="s">
        <v>107</v>
      </c>
    </row>
    <row r="285" spans="1:9" ht="15" thickBot="1" x14ac:dyDescent="0.4">
      <c r="A285" s="41"/>
      <c r="C285" s="6"/>
      <c r="E285" s="41"/>
      <c r="F285" s="41"/>
      <c r="G285" s="41">
        <f>E285-F285</f>
        <v>0</v>
      </c>
      <c r="H285" s="41"/>
      <c r="I285" s="41"/>
    </row>
    <row r="286" spans="1:9" x14ac:dyDescent="0.35">
      <c r="A286" s="114"/>
      <c r="I286" s="118"/>
    </row>
    <row r="287" spans="1:9" x14ac:dyDescent="0.35">
      <c r="A287" s="114"/>
      <c r="I287" s="118"/>
    </row>
    <row r="288" spans="1:9" ht="15" thickBot="1" x14ac:dyDescent="0.4">
      <c r="A288" s="114" t="s">
        <v>94</v>
      </c>
      <c r="C288" t="s">
        <v>98</v>
      </c>
      <c r="E288" s="23" t="s">
        <v>99</v>
      </c>
      <c r="F288" s="23" t="s">
        <v>492</v>
      </c>
      <c r="G288" s="23" t="s">
        <v>100</v>
      </c>
      <c r="H288" s="23" t="s">
        <v>101</v>
      </c>
      <c r="I288" s="118" t="s">
        <v>107</v>
      </c>
    </row>
    <row r="289" spans="1:9" ht="15" thickBot="1" x14ac:dyDescent="0.4">
      <c r="A289" s="41">
        <f>A282</f>
        <v>0</v>
      </c>
      <c r="C289" s="17"/>
      <c r="E289" s="41"/>
      <c r="F289" s="41"/>
      <c r="G289" s="41">
        <f>E289-F289</f>
        <v>0</v>
      </c>
      <c r="H289" s="41"/>
      <c r="I289" s="41"/>
    </row>
    <row r="290" spans="1:9" x14ac:dyDescent="0.35">
      <c r="A290" s="114"/>
      <c r="I290" s="118"/>
    </row>
    <row r="291" spans="1:9" ht="15" thickBot="1" x14ac:dyDescent="0.4">
      <c r="A291" s="114" t="s">
        <v>94</v>
      </c>
      <c r="C291" t="s">
        <v>98</v>
      </c>
      <c r="E291" s="23" t="s">
        <v>99</v>
      </c>
      <c r="F291" s="23" t="s">
        <v>492</v>
      </c>
      <c r="G291" s="23" t="s">
        <v>100</v>
      </c>
      <c r="H291" s="23" t="s">
        <v>101</v>
      </c>
      <c r="I291" s="118" t="s">
        <v>107</v>
      </c>
    </row>
    <row r="292" spans="1:9" ht="15" thickBot="1" x14ac:dyDescent="0.4">
      <c r="A292" s="41">
        <f>A285</f>
        <v>0</v>
      </c>
      <c r="C292" s="6"/>
      <c r="E292" s="41"/>
      <c r="F292" s="41"/>
      <c r="G292" s="41">
        <f>E292-F292</f>
        <v>0</v>
      </c>
      <c r="H292" s="41"/>
      <c r="I292" s="41"/>
    </row>
    <row r="293" spans="1:9" x14ac:dyDescent="0.35">
      <c r="A293" s="114"/>
      <c r="I293" s="118"/>
    </row>
    <row r="294" spans="1:9" ht="15" thickBot="1" x14ac:dyDescent="0.4">
      <c r="A294" s="114"/>
      <c r="B294" t="s">
        <v>102</v>
      </c>
      <c r="C294" s="23" t="s">
        <v>87</v>
      </c>
      <c r="E294" s="23" t="s">
        <v>103</v>
      </c>
      <c r="H294" s="23" t="s">
        <v>103</v>
      </c>
      <c r="I294" s="118"/>
    </row>
    <row r="295" spans="1:9" ht="15" thickBot="1" x14ac:dyDescent="0.4">
      <c r="A295" s="114">
        <f>A282</f>
        <v>0</v>
      </c>
      <c r="B295" s="6">
        <f>G282+G289</f>
        <v>0</v>
      </c>
      <c r="C295" s="8"/>
      <c r="D295" t="s">
        <v>94</v>
      </c>
      <c r="E295" s="41">
        <f>A282</f>
        <v>0</v>
      </c>
      <c r="G295" s="23" t="s">
        <v>94</v>
      </c>
      <c r="H295" s="41">
        <f>A285</f>
        <v>0</v>
      </c>
      <c r="I295" s="118"/>
    </row>
    <row r="296" spans="1:9" ht="15" thickBot="1" x14ac:dyDescent="0.4">
      <c r="A296" s="114">
        <f>A285</f>
        <v>0</v>
      </c>
      <c r="B296" s="6">
        <f>G285+G292</f>
        <v>0</v>
      </c>
      <c r="C296" s="8"/>
      <c r="D296" t="s">
        <v>87</v>
      </c>
      <c r="E296" s="8">
        <f>I282+I289+C295</f>
        <v>0</v>
      </c>
      <c r="G296" s="23" t="s">
        <v>87</v>
      </c>
      <c r="H296" s="8">
        <f>I285+I292+C296</f>
        <v>0</v>
      </c>
      <c r="I296" s="118"/>
    </row>
    <row r="297" spans="1:9" x14ac:dyDescent="0.35">
      <c r="A297" s="114"/>
      <c r="I297" s="118"/>
    </row>
    <row r="298" spans="1:9" x14ac:dyDescent="0.35">
      <c r="A298" s="114"/>
      <c r="I298" s="118"/>
    </row>
    <row r="299" spans="1:9" ht="15" thickBot="1" x14ac:dyDescent="0.4">
      <c r="A299" s="114"/>
      <c r="I299" s="118"/>
    </row>
    <row r="300" spans="1:9" ht="15" thickBot="1" x14ac:dyDescent="0.4">
      <c r="A300" s="113" t="s">
        <v>94</v>
      </c>
      <c r="B300" s="57"/>
      <c r="C300" s="57" t="s">
        <v>98</v>
      </c>
      <c r="D300" s="57"/>
      <c r="E300" s="128" t="s">
        <v>99</v>
      </c>
      <c r="F300" s="128" t="s">
        <v>492</v>
      </c>
      <c r="G300" s="128" t="s">
        <v>100</v>
      </c>
      <c r="H300" s="128" t="s">
        <v>101</v>
      </c>
      <c r="I300" s="117" t="s">
        <v>107</v>
      </c>
    </row>
    <row r="301" spans="1:9" ht="15" thickBot="1" x14ac:dyDescent="0.4">
      <c r="A301" s="41">
        <f>A282</f>
        <v>0</v>
      </c>
      <c r="C301" s="6"/>
      <c r="E301" s="41"/>
      <c r="F301" s="41"/>
      <c r="G301" s="41">
        <f>E301-F301</f>
        <v>0</v>
      </c>
      <c r="H301" s="41"/>
      <c r="I301" s="41"/>
    </row>
    <row r="302" spans="1:9" x14ac:dyDescent="0.35">
      <c r="A302" s="114"/>
      <c r="I302" s="118"/>
    </row>
    <row r="303" spans="1:9" ht="15" thickBot="1" x14ac:dyDescent="0.4">
      <c r="A303" s="114" t="s">
        <v>94</v>
      </c>
      <c r="C303" t="s">
        <v>98</v>
      </c>
      <c r="E303" s="23" t="s">
        <v>99</v>
      </c>
      <c r="F303" s="23" t="s">
        <v>492</v>
      </c>
      <c r="G303" s="23" t="s">
        <v>100</v>
      </c>
      <c r="H303" s="23" t="s">
        <v>101</v>
      </c>
      <c r="I303" s="118" t="s">
        <v>107</v>
      </c>
    </row>
    <row r="304" spans="1:9" ht="15" thickBot="1" x14ac:dyDescent="0.4">
      <c r="A304" s="41">
        <f>A285</f>
        <v>0</v>
      </c>
      <c r="C304" s="6"/>
      <c r="E304" s="41"/>
      <c r="F304" s="41"/>
      <c r="G304" s="41">
        <f>E304-F304</f>
        <v>0</v>
      </c>
      <c r="H304" s="41"/>
      <c r="I304" s="41"/>
    </row>
    <row r="305" spans="1:9" x14ac:dyDescent="0.35">
      <c r="A305" s="114"/>
      <c r="I305" s="118"/>
    </row>
    <row r="306" spans="1:9" x14ac:dyDescent="0.35">
      <c r="A306" s="114"/>
      <c r="I306" s="118"/>
    </row>
    <row r="307" spans="1:9" ht="15" thickBot="1" x14ac:dyDescent="0.4">
      <c r="A307" s="114" t="s">
        <v>94</v>
      </c>
      <c r="C307" t="s">
        <v>98</v>
      </c>
      <c r="E307" s="23" t="s">
        <v>99</v>
      </c>
      <c r="F307" s="23" t="s">
        <v>492</v>
      </c>
      <c r="G307" s="23" t="s">
        <v>100</v>
      </c>
      <c r="H307" s="23" t="s">
        <v>101</v>
      </c>
      <c r="I307" s="118" t="s">
        <v>107</v>
      </c>
    </row>
    <row r="308" spans="1:9" ht="15" thickBot="1" x14ac:dyDescent="0.4">
      <c r="A308" s="41">
        <f>A282</f>
        <v>0</v>
      </c>
      <c r="C308" s="6"/>
      <c r="E308" s="41"/>
      <c r="F308" s="41"/>
      <c r="G308" s="41">
        <f>E308-F308</f>
        <v>0</v>
      </c>
      <c r="H308" s="41"/>
      <c r="I308" s="41"/>
    </row>
    <row r="309" spans="1:9" x14ac:dyDescent="0.35">
      <c r="A309" s="114"/>
      <c r="I309" s="118"/>
    </row>
    <row r="310" spans="1:9" ht="15" thickBot="1" x14ac:dyDescent="0.4">
      <c r="A310" s="114" t="s">
        <v>94</v>
      </c>
      <c r="C310" t="s">
        <v>98</v>
      </c>
      <c r="E310" s="23" t="s">
        <v>99</v>
      </c>
      <c r="F310" s="23" t="s">
        <v>492</v>
      </c>
      <c r="G310" s="23" t="s">
        <v>100</v>
      </c>
      <c r="H310" s="23" t="s">
        <v>101</v>
      </c>
      <c r="I310" s="118" t="s">
        <v>107</v>
      </c>
    </row>
    <row r="311" spans="1:9" ht="15" thickBot="1" x14ac:dyDescent="0.4">
      <c r="A311" s="41">
        <f>A285</f>
        <v>0</v>
      </c>
      <c r="C311" s="6"/>
      <c r="E311" s="41"/>
      <c r="F311" s="41"/>
      <c r="G311" s="41">
        <f>E311-F311</f>
        <v>0</v>
      </c>
      <c r="H311" s="41"/>
      <c r="I311" s="41"/>
    </row>
    <row r="312" spans="1:9" x14ac:dyDescent="0.35">
      <c r="A312" s="114"/>
      <c r="I312" s="118"/>
    </row>
    <row r="313" spans="1:9" ht="15" thickBot="1" x14ac:dyDescent="0.4">
      <c r="A313" s="114"/>
      <c r="B313" t="s">
        <v>102</v>
      </c>
      <c r="C313" s="23" t="s">
        <v>87</v>
      </c>
      <c r="E313" s="23" t="s">
        <v>103</v>
      </c>
      <c r="H313" s="23" t="s">
        <v>103</v>
      </c>
      <c r="I313" s="118"/>
    </row>
    <row r="314" spans="1:9" ht="15" thickBot="1" x14ac:dyDescent="0.4">
      <c r="A314" s="114">
        <f>A301</f>
        <v>0</v>
      </c>
      <c r="B314" s="6">
        <f>G301+G308</f>
        <v>0</v>
      </c>
      <c r="C314" s="8"/>
      <c r="D314" t="s">
        <v>94</v>
      </c>
      <c r="E314" s="41">
        <f>A301</f>
        <v>0</v>
      </c>
      <c r="G314" s="23" t="s">
        <v>94</v>
      </c>
      <c r="H314" s="41">
        <f>A304</f>
        <v>0</v>
      </c>
      <c r="I314" s="118"/>
    </row>
    <row r="315" spans="1:9" ht="15" thickBot="1" x14ac:dyDescent="0.4">
      <c r="A315" s="114">
        <f>A304</f>
        <v>0</v>
      </c>
      <c r="B315" s="6">
        <f>G304+G311</f>
        <v>0</v>
      </c>
      <c r="C315" s="8"/>
      <c r="D315" t="s">
        <v>87</v>
      </c>
      <c r="E315" s="8">
        <f>I301+I308+C314</f>
        <v>0</v>
      </c>
      <c r="G315" s="23" t="s">
        <v>87</v>
      </c>
      <c r="H315" s="8">
        <f>I304+I311+C315</f>
        <v>0</v>
      </c>
      <c r="I315" s="118"/>
    </row>
    <row r="316" spans="1:9" ht="44" thickBot="1" x14ac:dyDescent="0.4">
      <c r="A316" s="115" t="s">
        <v>104</v>
      </c>
      <c r="B316" s="9" t="s">
        <v>105</v>
      </c>
      <c r="C316" s="10" t="s">
        <v>87</v>
      </c>
      <c r="D316" s="9"/>
      <c r="E316" s="10" t="s">
        <v>106</v>
      </c>
      <c r="F316" s="10"/>
      <c r="G316" s="10" t="s">
        <v>36</v>
      </c>
      <c r="H316" s="10" t="s">
        <v>87</v>
      </c>
      <c r="I316" s="120"/>
    </row>
    <row r="317" spans="1:9" ht="15" thickBot="1" x14ac:dyDescent="0.4">
      <c r="A317" s="12">
        <f>A282</f>
        <v>0</v>
      </c>
      <c r="B317" s="11">
        <f>B295+B314</f>
        <v>0</v>
      </c>
      <c r="C317" s="12"/>
      <c r="D317" s="68"/>
      <c r="E317" s="192"/>
      <c r="F317" s="192"/>
      <c r="G317" s="12">
        <f>A282</f>
        <v>0</v>
      </c>
      <c r="H317" s="12">
        <f>E296+E315+C317</f>
        <v>0</v>
      </c>
      <c r="I317" s="121"/>
    </row>
    <row r="318" spans="1:9" ht="15" thickBot="1" x14ac:dyDescent="0.4">
      <c r="A318" s="12">
        <f>A285</f>
        <v>0</v>
      </c>
      <c r="B318" s="11">
        <f>B296+B315</f>
        <v>0</v>
      </c>
      <c r="C318" s="12"/>
      <c r="D318" s="68"/>
      <c r="E318" s="192"/>
      <c r="F318" s="192"/>
      <c r="G318" s="194">
        <f>A285</f>
        <v>0</v>
      </c>
      <c r="H318" s="12">
        <f>H296+H315+C318</f>
        <v>0</v>
      </c>
      <c r="I318" s="121"/>
    </row>
    <row r="319" spans="1:9" ht="15" thickBot="1" x14ac:dyDescent="0.4">
      <c r="A319" s="116"/>
      <c r="B319" s="13"/>
      <c r="C319" s="13"/>
      <c r="D319" s="13"/>
      <c r="E319" s="193"/>
      <c r="F319" s="193"/>
      <c r="G319" s="193"/>
      <c r="H319" s="193"/>
      <c r="I319" s="119"/>
    </row>
  </sheetData>
  <printOptions horizontalCentered="1"/>
  <pageMargins left="0.7" right="0.7" top="0.75" bottom="0.75" header="0.3" footer="0.3"/>
  <pageSetup scale="93" fitToHeight="8" orientation="portrait" r:id="rId1"/>
  <headerFooter>
    <oddFooter>Page &amp;P of &amp;N</oddFooter>
  </headerFooter>
  <rowBreaks count="7" manualBreakCount="7">
    <brk id="40" max="8" man="1"/>
    <brk id="80" max="8" man="1"/>
    <brk id="120" max="8" man="1"/>
    <brk id="160" max="8" man="1"/>
    <brk id="200" max="8" man="1"/>
    <brk id="240" max="8" man="1"/>
    <brk id="28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9D10-38F0-486B-BD0D-EC92E367AC4F}">
  <dimension ref="A1:U123"/>
  <sheetViews>
    <sheetView zoomScale="80" zoomScaleNormal="80" workbookViewId="0">
      <pane ySplit="2" topLeftCell="A3" activePane="bottomLeft" state="frozen"/>
      <selection sqref="A1:I1048576"/>
      <selection pane="bottomLeft" activeCell="A3" sqref="A3"/>
    </sheetView>
  </sheetViews>
  <sheetFormatPr defaultColWidth="10.7265625" defaultRowHeight="15.5" x14ac:dyDescent="0.35"/>
  <cols>
    <col min="1" max="1" width="5.81640625" style="3" bestFit="1" customWidth="1"/>
    <col min="2" max="2" width="20.1796875" customWidth="1"/>
    <col min="3" max="3" width="4.08984375" style="23" bestFit="1" customWidth="1"/>
    <col min="4" max="4" width="6.453125" style="71" bestFit="1" customWidth="1"/>
    <col min="5" max="13" width="5.453125" style="23" bestFit="1" customWidth="1"/>
    <col min="14" max="14" width="6.453125" style="23" bestFit="1" customWidth="1"/>
    <col min="15" max="15" width="5.08984375" style="24" bestFit="1" customWidth="1"/>
  </cols>
  <sheetData>
    <row r="1" spans="1:15" x14ac:dyDescent="0.35">
      <c r="A1" s="46" t="s">
        <v>36</v>
      </c>
      <c r="B1" s="141" t="s">
        <v>35</v>
      </c>
      <c r="C1" s="142"/>
      <c r="D1" s="72" t="s">
        <v>34</v>
      </c>
      <c r="E1" s="142" t="s">
        <v>33</v>
      </c>
      <c r="F1" s="142" t="s">
        <v>32</v>
      </c>
      <c r="G1" s="142" t="s">
        <v>31</v>
      </c>
      <c r="H1" s="142" t="s">
        <v>30</v>
      </c>
      <c r="I1" s="142" t="s">
        <v>29</v>
      </c>
      <c r="J1" s="142" t="s">
        <v>28</v>
      </c>
      <c r="K1" s="142" t="s">
        <v>27</v>
      </c>
      <c r="L1" s="142" t="s">
        <v>26</v>
      </c>
      <c r="M1" s="142" t="s">
        <v>25</v>
      </c>
      <c r="N1" s="143" t="s">
        <v>24</v>
      </c>
      <c r="O1" s="50" t="s">
        <v>494</v>
      </c>
    </row>
    <row r="2" spans="1:15" ht="16" thickBot="1" x14ac:dyDescent="0.4">
      <c r="A2" s="144"/>
      <c r="B2" s="145">
        <v>45889</v>
      </c>
      <c r="C2" s="146" t="s">
        <v>443</v>
      </c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1:15" x14ac:dyDescent="0.35">
      <c r="A3" s="46" t="s">
        <v>82</v>
      </c>
      <c r="B3" s="57" t="s">
        <v>145</v>
      </c>
      <c r="C3" s="128"/>
      <c r="D3" s="72">
        <v>17</v>
      </c>
      <c r="E3" s="132">
        <v>52</v>
      </c>
      <c r="F3" s="132">
        <v>52</v>
      </c>
      <c r="G3" s="132">
        <v>54</v>
      </c>
      <c r="H3" s="132">
        <v>50</v>
      </c>
      <c r="I3" s="132">
        <v>52</v>
      </c>
      <c r="J3" s="132">
        <v>58</v>
      </c>
      <c r="K3" s="132">
        <v>54</v>
      </c>
      <c r="L3" s="183">
        <v>59</v>
      </c>
      <c r="M3" s="183">
        <v>55</v>
      </c>
      <c r="N3" s="183">
        <v>49</v>
      </c>
      <c r="O3" s="50">
        <v>6</v>
      </c>
    </row>
    <row r="4" spans="1:15" x14ac:dyDescent="0.35">
      <c r="A4" s="58" t="s">
        <v>82</v>
      </c>
      <c r="B4" s="224" t="s">
        <v>91</v>
      </c>
      <c r="C4" s="226"/>
      <c r="D4" s="228">
        <v>8</v>
      </c>
      <c r="E4" s="229">
        <v>42</v>
      </c>
      <c r="F4" s="229">
        <v>44</v>
      </c>
      <c r="G4" s="229">
        <v>41</v>
      </c>
      <c r="H4" s="229">
        <v>48</v>
      </c>
      <c r="I4" s="229">
        <v>46</v>
      </c>
      <c r="J4" s="229">
        <v>45</v>
      </c>
      <c r="K4" s="229">
        <v>42</v>
      </c>
      <c r="L4" s="229">
        <v>45</v>
      </c>
      <c r="M4" s="229">
        <v>45</v>
      </c>
      <c r="N4" s="230">
        <v>40</v>
      </c>
      <c r="O4" s="51">
        <v>5</v>
      </c>
    </row>
    <row r="5" spans="1:15" x14ac:dyDescent="0.35">
      <c r="A5" s="47" t="s">
        <v>82</v>
      </c>
      <c r="B5" s="225" t="s">
        <v>196</v>
      </c>
      <c r="C5" s="227"/>
      <c r="D5" s="228">
        <v>8</v>
      </c>
      <c r="E5" s="229">
        <v>45</v>
      </c>
      <c r="F5" s="229">
        <v>44</v>
      </c>
      <c r="G5" s="229">
        <v>41</v>
      </c>
      <c r="H5" s="229">
        <v>41</v>
      </c>
      <c r="I5" s="229">
        <v>44</v>
      </c>
      <c r="J5" s="229">
        <v>45</v>
      </c>
      <c r="K5" s="229">
        <v>41</v>
      </c>
      <c r="L5" s="229">
        <v>44</v>
      </c>
      <c r="M5" s="229">
        <v>44</v>
      </c>
      <c r="N5" s="229">
        <v>48</v>
      </c>
      <c r="O5" s="51">
        <v>14.5</v>
      </c>
    </row>
    <row r="6" spans="1:15" x14ac:dyDescent="0.35">
      <c r="A6" s="58" t="s">
        <v>82</v>
      </c>
      <c r="B6" t="s">
        <v>313</v>
      </c>
      <c r="D6" s="71">
        <v>11</v>
      </c>
      <c r="E6" s="134">
        <v>45</v>
      </c>
      <c r="F6" s="134">
        <v>49</v>
      </c>
      <c r="G6" s="134">
        <v>49</v>
      </c>
      <c r="H6" s="134">
        <v>49</v>
      </c>
      <c r="I6" s="134">
        <v>46</v>
      </c>
      <c r="J6" s="134">
        <v>47</v>
      </c>
      <c r="K6" s="180">
        <v>51</v>
      </c>
      <c r="L6" s="180">
        <v>45</v>
      </c>
      <c r="M6" s="180">
        <v>45</v>
      </c>
      <c r="N6" s="180">
        <v>41</v>
      </c>
      <c r="O6" s="51">
        <v>3.5</v>
      </c>
    </row>
    <row r="7" spans="1:15" x14ac:dyDescent="0.35">
      <c r="A7" s="47" t="s">
        <v>82</v>
      </c>
      <c r="B7" s="224" t="s">
        <v>86</v>
      </c>
      <c r="C7" s="226"/>
      <c r="D7" s="228">
        <v>8</v>
      </c>
      <c r="E7" s="229">
        <v>45</v>
      </c>
      <c r="F7" s="229">
        <v>45</v>
      </c>
      <c r="G7" s="229">
        <v>43</v>
      </c>
      <c r="H7" s="229">
        <v>38</v>
      </c>
      <c r="I7" s="229">
        <v>47</v>
      </c>
      <c r="J7" s="229">
        <v>46</v>
      </c>
      <c r="K7" s="229">
        <v>41</v>
      </c>
      <c r="L7" s="229">
        <v>41</v>
      </c>
      <c r="M7" s="229">
        <v>48</v>
      </c>
      <c r="N7" s="229">
        <v>46</v>
      </c>
      <c r="O7" s="51">
        <v>12.5</v>
      </c>
    </row>
    <row r="8" spans="1:15" x14ac:dyDescent="0.35">
      <c r="A8" s="47" t="s">
        <v>82</v>
      </c>
      <c r="B8" t="s">
        <v>319</v>
      </c>
      <c r="D8" s="71">
        <v>9</v>
      </c>
      <c r="E8" s="134">
        <v>49</v>
      </c>
      <c r="F8" s="134">
        <v>46</v>
      </c>
      <c r="G8" s="134">
        <v>48</v>
      </c>
      <c r="H8" s="134">
        <v>43</v>
      </c>
      <c r="I8" s="134">
        <v>45</v>
      </c>
      <c r="J8" s="134">
        <v>46</v>
      </c>
      <c r="K8" s="134">
        <v>47</v>
      </c>
      <c r="L8" s="134">
        <v>44</v>
      </c>
      <c r="M8" s="180">
        <v>39</v>
      </c>
      <c r="N8" s="180">
        <v>43</v>
      </c>
      <c r="O8" s="51">
        <v>8</v>
      </c>
    </row>
    <row r="9" spans="1:15" ht="16" thickBot="1" x14ac:dyDescent="0.4">
      <c r="A9" s="48" t="s">
        <v>82</v>
      </c>
      <c r="B9" s="190" t="s">
        <v>83</v>
      </c>
      <c r="C9" s="129" t="s">
        <v>441</v>
      </c>
      <c r="D9" s="73">
        <v>16</v>
      </c>
      <c r="E9" s="131">
        <v>49</v>
      </c>
      <c r="F9" s="131">
        <v>46</v>
      </c>
      <c r="G9" s="131">
        <v>53</v>
      </c>
      <c r="H9" s="131">
        <v>50</v>
      </c>
      <c r="I9" s="131">
        <v>57</v>
      </c>
      <c r="J9" s="131">
        <v>63</v>
      </c>
      <c r="K9" s="131">
        <v>52</v>
      </c>
      <c r="L9" s="131">
        <v>61</v>
      </c>
      <c r="M9" s="182">
        <v>51</v>
      </c>
      <c r="N9" s="182">
        <v>53</v>
      </c>
      <c r="O9" s="52">
        <v>9</v>
      </c>
    </row>
    <row r="10" spans="1:15" x14ac:dyDescent="0.35">
      <c r="A10" s="46" t="s">
        <v>202</v>
      </c>
      <c r="B10" s="57" t="s">
        <v>491</v>
      </c>
      <c r="C10" s="128"/>
      <c r="D10" s="72">
        <v>2</v>
      </c>
      <c r="E10" s="132">
        <v>37</v>
      </c>
      <c r="F10" s="183"/>
      <c r="G10" s="183"/>
      <c r="H10" s="183"/>
      <c r="I10" s="183"/>
      <c r="J10" s="183"/>
      <c r="K10" s="183"/>
      <c r="L10" s="183"/>
      <c r="M10" s="183"/>
      <c r="N10" s="183"/>
      <c r="O10" s="50">
        <v>0</v>
      </c>
    </row>
    <row r="11" spans="1:15" x14ac:dyDescent="0.35">
      <c r="A11" s="47" t="s">
        <v>202</v>
      </c>
      <c r="B11" s="53" t="s">
        <v>193</v>
      </c>
      <c r="D11" s="71">
        <v>9</v>
      </c>
      <c r="E11" s="134">
        <v>44</v>
      </c>
      <c r="F11" s="134">
        <v>45</v>
      </c>
      <c r="G11" s="134">
        <v>45</v>
      </c>
      <c r="H11" s="134">
        <v>42</v>
      </c>
      <c r="I11" s="134">
        <v>47</v>
      </c>
      <c r="J11" s="134">
        <v>46</v>
      </c>
      <c r="K11" s="134">
        <v>44</v>
      </c>
      <c r="L11" s="134">
        <v>45</v>
      </c>
      <c r="M11" s="134">
        <v>44</v>
      </c>
      <c r="N11" s="134">
        <v>46</v>
      </c>
      <c r="O11" s="51">
        <v>13</v>
      </c>
    </row>
    <row r="12" spans="1:15" x14ac:dyDescent="0.35">
      <c r="A12" s="47" t="s">
        <v>202</v>
      </c>
      <c r="B12" s="224" t="s">
        <v>508</v>
      </c>
      <c r="C12" s="227"/>
      <c r="D12" s="228">
        <v>16</v>
      </c>
      <c r="E12" s="229">
        <v>53</v>
      </c>
      <c r="F12" s="229"/>
      <c r="G12" s="229"/>
      <c r="H12" s="229"/>
      <c r="I12" s="229"/>
      <c r="J12" s="229"/>
      <c r="K12" s="229"/>
      <c r="L12" s="229"/>
      <c r="M12" s="230"/>
      <c r="N12" s="230"/>
      <c r="O12" s="51">
        <v>0</v>
      </c>
    </row>
    <row r="13" spans="1:15" x14ac:dyDescent="0.35">
      <c r="A13" s="47" t="s">
        <v>202</v>
      </c>
      <c r="B13" s="225" t="s">
        <v>314</v>
      </c>
      <c r="C13" s="227"/>
      <c r="D13" s="228">
        <v>9</v>
      </c>
      <c r="E13" s="229">
        <v>57</v>
      </c>
      <c r="F13" s="229">
        <v>56</v>
      </c>
      <c r="G13" s="229">
        <v>52</v>
      </c>
      <c r="H13" s="232">
        <v>38</v>
      </c>
      <c r="I13" s="232">
        <v>40</v>
      </c>
      <c r="J13" s="232">
        <v>43</v>
      </c>
      <c r="K13" s="232">
        <v>43</v>
      </c>
      <c r="L13" s="232">
        <v>42</v>
      </c>
      <c r="M13" s="232">
        <v>40</v>
      </c>
      <c r="N13" s="232">
        <v>42</v>
      </c>
      <c r="O13" s="51">
        <v>0</v>
      </c>
    </row>
    <row r="14" spans="1:15" x14ac:dyDescent="0.35">
      <c r="A14" s="47" t="s">
        <v>202</v>
      </c>
      <c r="B14" t="s">
        <v>506</v>
      </c>
      <c r="C14" s="64"/>
      <c r="D14" s="71">
        <v>11</v>
      </c>
      <c r="E14" s="134">
        <v>49</v>
      </c>
      <c r="F14" s="134">
        <v>45</v>
      </c>
      <c r="G14" s="134"/>
      <c r="H14" s="134"/>
      <c r="I14" s="134"/>
      <c r="J14" s="134"/>
      <c r="K14" s="134"/>
      <c r="L14" s="134"/>
      <c r="M14" s="180"/>
      <c r="N14" s="180"/>
      <c r="O14" s="51">
        <v>2</v>
      </c>
    </row>
    <row r="15" spans="1:15" x14ac:dyDescent="0.35">
      <c r="A15" s="47" t="s">
        <v>202</v>
      </c>
      <c r="B15" s="25" t="s">
        <v>318</v>
      </c>
      <c r="C15" s="64"/>
      <c r="D15" s="71">
        <v>9</v>
      </c>
      <c r="E15" s="134">
        <v>46</v>
      </c>
      <c r="F15" s="134">
        <v>47</v>
      </c>
      <c r="G15" s="134">
        <v>43</v>
      </c>
      <c r="H15" s="134">
        <v>48</v>
      </c>
      <c r="I15" s="134">
        <v>47</v>
      </c>
      <c r="J15" s="134">
        <v>46</v>
      </c>
      <c r="K15" s="134">
        <v>44</v>
      </c>
      <c r="L15" s="134">
        <v>44</v>
      </c>
      <c r="M15" s="134">
        <v>42</v>
      </c>
      <c r="N15" s="134">
        <v>46</v>
      </c>
      <c r="O15" s="51">
        <v>12.5</v>
      </c>
    </row>
    <row r="16" spans="1:15" x14ac:dyDescent="0.35">
      <c r="A16" s="47" t="s">
        <v>202</v>
      </c>
      <c r="B16" s="25" t="s">
        <v>316</v>
      </c>
      <c r="C16" s="64"/>
      <c r="D16" s="71">
        <v>9</v>
      </c>
      <c r="E16" s="134">
        <v>41</v>
      </c>
      <c r="F16" s="134">
        <v>46</v>
      </c>
      <c r="G16" s="134">
        <v>43</v>
      </c>
      <c r="H16" s="134">
        <v>45</v>
      </c>
      <c r="I16" s="134">
        <v>46</v>
      </c>
      <c r="J16" s="134">
        <v>45</v>
      </c>
      <c r="K16" s="134">
        <v>44</v>
      </c>
      <c r="L16" s="134">
        <v>49</v>
      </c>
      <c r="M16" s="134">
        <v>46</v>
      </c>
      <c r="N16" s="134">
        <v>47</v>
      </c>
      <c r="O16" s="51">
        <v>14</v>
      </c>
    </row>
    <row r="17" spans="1:15" x14ac:dyDescent="0.35">
      <c r="A17" s="47" t="s">
        <v>202</v>
      </c>
      <c r="B17" s="225" t="s">
        <v>439</v>
      </c>
      <c r="C17" s="227"/>
      <c r="D17" s="228">
        <v>8</v>
      </c>
      <c r="E17" s="229">
        <v>44</v>
      </c>
      <c r="F17" s="229">
        <v>44</v>
      </c>
      <c r="G17" s="229">
        <v>39</v>
      </c>
      <c r="H17" s="229">
        <v>45</v>
      </c>
      <c r="I17" s="229">
        <v>48</v>
      </c>
      <c r="J17" s="229">
        <v>46</v>
      </c>
      <c r="K17" s="229">
        <v>47</v>
      </c>
      <c r="L17" s="229">
        <v>43</v>
      </c>
      <c r="M17" s="229">
        <v>40</v>
      </c>
      <c r="N17" s="229">
        <v>46</v>
      </c>
      <c r="O17" s="51">
        <v>6</v>
      </c>
    </row>
    <row r="18" spans="1:15" ht="16" thickBot="1" x14ac:dyDescent="0.4">
      <c r="A18" s="48" t="s">
        <v>202</v>
      </c>
      <c r="B18" s="55" t="s">
        <v>444</v>
      </c>
      <c r="C18" s="129"/>
      <c r="D18" s="73">
        <v>8</v>
      </c>
      <c r="E18" s="131">
        <v>43</v>
      </c>
      <c r="F18" s="131">
        <v>40</v>
      </c>
      <c r="G18" s="131">
        <v>46</v>
      </c>
      <c r="H18" s="131">
        <v>47</v>
      </c>
      <c r="I18" s="131">
        <v>42</v>
      </c>
      <c r="J18" s="182">
        <v>38</v>
      </c>
      <c r="K18" s="182">
        <v>46</v>
      </c>
      <c r="L18" s="182">
        <v>44</v>
      </c>
      <c r="M18" s="182">
        <v>51</v>
      </c>
      <c r="N18" s="184"/>
      <c r="O18" s="52">
        <v>7</v>
      </c>
    </row>
    <row r="19" spans="1:15" x14ac:dyDescent="0.35">
      <c r="A19" s="46" t="s">
        <v>73</v>
      </c>
      <c r="B19" s="45" t="s">
        <v>132</v>
      </c>
      <c r="C19" s="130" t="s">
        <v>441</v>
      </c>
      <c r="D19" s="72">
        <v>6</v>
      </c>
      <c r="E19" s="132">
        <v>40</v>
      </c>
      <c r="F19" s="132">
        <v>41</v>
      </c>
      <c r="G19" s="132">
        <v>39</v>
      </c>
      <c r="H19" s="132">
        <v>40</v>
      </c>
      <c r="I19" s="132">
        <v>40</v>
      </c>
      <c r="J19" s="132">
        <v>42</v>
      </c>
      <c r="K19" s="132">
        <v>45</v>
      </c>
      <c r="L19" s="132">
        <v>40</v>
      </c>
      <c r="M19" s="132">
        <v>43</v>
      </c>
      <c r="N19" s="132">
        <v>44</v>
      </c>
      <c r="O19" s="50">
        <v>14.5</v>
      </c>
    </row>
    <row r="20" spans="1:15" x14ac:dyDescent="0.35">
      <c r="A20" s="47" t="s">
        <v>73</v>
      </c>
      <c r="B20" t="s">
        <v>80</v>
      </c>
      <c r="D20" s="71">
        <v>7</v>
      </c>
      <c r="E20" s="134">
        <v>40</v>
      </c>
      <c r="F20" s="134">
        <v>43</v>
      </c>
      <c r="G20" s="134">
        <v>40</v>
      </c>
      <c r="H20" s="134">
        <v>41</v>
      </c>
      <c r="I20" s="134">
        <v>46</v>
      </c>
      <c r="J20" s="134">
        <v>43</v>
      </c>
      <c r="K20" s="134">
        <v>42</v>
      </c>
      <c r="L20" s="134">
        <v>40</v>
      </c>
      <c r="M20" s="134">
        <v>43</v>
      </c>
      <c r="N20" s="134">
        <v>46</v>
      </c>
      <c r="O20" s="51">
        <v>18</v>
      </c>
    </row>
    <row r="21" spans="1:15" x14ac:dyDescent="0.35">
      <c r="A21" s="47" t="s">
        <v>73</v>
      </c>
      <c r="B21" s="25" t="s">
        <v>197</v>
      </c>
      <c r="C21" s="64" t="s">
        <v>441</v>
      </c>
      <c r="D21" s="71">
        <v>15</v>
      </c>
      <c r="E21" s="134">
        <v>55</v>
      </c>
      <c r="F21" s="134">
        <v>49</v>
      </c>
      <c r="G21" s="134">
        <v>53</v>
      </c>
      <c r="H21" s="134">
        <v>50</v>
      </c>
      <c r="I21" s="134">
        <v>53</v>
      </c>
      <c r="J21" s="134">
        <v>53</v>
      </c>
      <c r="K21" s="134">
        <v>55</v>
      </c>
      <c r="L21" s="134">
        <v>52</v>
      </c>
      <c r="M21" s="134">
        <v>45</v>
      </c>
      <c r="N21" s="134">
        <v>50</v>
      </c>
      <c r="O21" s="51">
        <v>6.5</v>
      </c>
    </row>
    <row r="22" spans="1:15" x14ac:dyDescent="0.35">
      <c r="A22" s="47" t="s">
        <v>73</v>
      </c>
      <c r="B22" t="s">
        <v>433</v>
      </c>
      <c r="D22" s="71">
        <v>9</v>
      </c>
      <c r="E22" s="134">
        <v>42</v>
      </c>
      <c r="F22" s="134">
        <v>46</v>
      </c>
      <c r="G22" s="134">
        <v>45</v>
      </c>
      <c r="H22" s="134">
        <v>44</v>
      </c>
      <c r="I22" s="134">
        <v>44</v>
      </c>
      <c r="J22" s="134">
        <v>42</v>
      </c>
      <c r="K22" s="134">
        <v>47</v>
      </c>
      <c r="L22" s="134">
        <v>51</v>
      </c>
      <c r="M22" s="180">
        <v>48</v>
      </c>
      <c r="N22" s="180">
        <v>45</v>
      </c>
      <c r="O22" s="51">
        <v>9.5</v>
      </c>
    </row>
    <row r="23" spans="1:15" x14ac:dyDescent="0.35">
      <c r="A23" s="47" t="s">
        <v>73</v>
      </c>
      <c r="B23" t="s">
        <v>432</v>
      </c>
      <c r="C23" s="23" t="s">
        <v>441</v>
      </c>
      <c r="D23" s="71">
        <v>5</v>
      </c>
      <c r="E23" s="134">
        <v>36</v>
      </c>
      <c r="F23" s="134">
        <v>41</v>
      </c>
      <c r="G23" s="134">
        <v>36</v>
      </c>
      <c r="H23" s="134">
        <v>40</v>
      </c>
      <c r="I23" s="134">
        <v>42</v>
      </c>
      <c r="J23" s="134">
        <v>42</v>
      </c>
      <c r="K23" s="134">
        <v>40</v>
      </c>
      <c r="L23" s="134">
        <v>41</v>
      </c>
      <c r="M23" s="134">
        <v>39</v>
      </c>
      <c r="N23" s="134">
        <v>45</v>
      </c>
      <c r="O23" s="51">
        <v>10.5</v>
      </c>
    </row>
    <row r="24" spans="1:15" ht="16" thickBot="1" x14ac:dyDescent="0.4">
      <c r="A24" s="48" t="s">
        <v>73</v>
      </c>
      <c r="B24" s="190" t="s">
        <v>75</v>
      </c>
      <c r="C24" s="129" t="s">
        <v>441</v>
      </c>
      <c r="D24" s="73">
        <v>5</v>
      </c>
      <c r="E24" s="131">
        <v>40</v>
      </c>
      <c r="F24" s="131">
        <v>40</v>
      </c>
      <c r="G24" s="131">
        <v>41</v>
      </c>
      <c r="H24" s="131">
        <v>41</v>
      </c>
      <c r="I24" s="131">
        <v>41</v>
      </c>
      <c r="J24" s="131">
        <v>41</v>
      </c>
      <c r="K24" s="131">
        <v>40</v>
      </c>
      <c r="L24" s="131">
        <v>41</v>
      </c>
      <c r="M24" s="131">
        <v>41</v>
      </c>
      <c r="N24" s="131">
        <v>43</v>
      </c>
      <c r="O24" s="52">
        <v>12.5</v>
      </c>
    </row>
    <row r="25" spans="1:15" x14ac:dyDescent="0.35">
      <c r="A25" s="46" t="s">
        <v>68</v>
      </c>
      <c r="B25" s="57" t="s">
        <v>72</v>
      </c>
      <c r="C25" s="128" t="s">
        <v>441</v>
      </c>
      <c r="D25" s="72">
        <v>14</v>
      </c>
      <c r="E25" s="132">
        <v>56</v>
      </c>
      <c r="F25" s="132">
        <v>52</v>
      </c>
      <c r="G25" s="132">
        <v>46</v>
      </c>
      <c r="H25" s="132">
        <v>48</v>
      </c>
      <c r="I25" s="132">
        <v>50</v>
      </c>
      <c r="J25" s="132">
        <v>47</v>
      </c>
      <c r="K25" s="132">
        <v>52</v>
      </c>
      <c r="L25" s="132">
        <v>55</v>
      </c>
      <c r="M25" s="183">
        <v>52</v>
      </c>
      <c r="N25" s="183">
        <v>47</v>
      </c>
      <c r="O25" s="50">
        <v>8</v>
      </c>
    </row>
    <row r="26" spans="1:15" x14ac:dyDescent="0.35">
      <c r="A26" s="47" t="s">
        <v>68</v>
      </c>
      <c r="B26" s="53" t="s">
        <v>89</v>
      </c>
      <c r="C26" s="64" t="s">
        <v>441</v>
      </c>
      <c r="D26" s="71">
        <v>16</v>
      </c>
      <c r="E26" s="134">
        <v>55</v>
      </c>
      <c r="F26" s="134">
        <v>55</v>
      </c>
      <c r="G26" s="134">
        <v>52</v>
      </c>
      <c r="H26" s="134">
        <v>57</v>
      </c>
      <c r="I26" s="134">
        <v>50</v>
      </c>
      <c r="J26" s="134">
        <v>52</v>
      </c>
      <c r="K26" s="134">
        <v>50</v>
      </c>
      <c r="L26" s="134">
        <v>59</v>
      </c>
      <c r="M26" s="134">
        <v>53</v>
      </c>
      <c r="N26" s="134">
        <v>49</v>
      </c>
      <c r="O26" s="51">
        <v>4</v>
      </c>
    </row>
    <row r="27" spans="1:15" x14ac:dyDescent="0.35">
      <c r="A27" s="47" t="s">
        <v>68</v>
      </c>
      <c r="B27" t="s">
        <v>90</v>
      </c>
      <c r="C27" s="23" t="s">
        <v>441</v>
      </c>
      <c r="D27" s="71">
        <v>14</v>
      </c>
      <c r="E27" s="134">
        <v>54</v>
      </c>
      <c r="F27" s="134">
        <v>50</v>
      </c>
      <c r="G27" s="134">
        <v>53</v>
      </c>
      <c r="H27" s="134">
        <v>52</v>
      </c>
      <c r="I27" s="134">
        <v>49</v>
      </c>
      <c r="J27" s="134">
        <v>43</v>
      </c>
      <c r="K27" s="134">
        <v>58</v>
      </c>
      <c r="L27" s="134">
        <v>47</v>
      </c>
      <c r="M27" s="134">
        <v>50</v>
      </c>
      <c r="N27" s="134">
        <v>45</v>
      </c>
      <c r="O27" s="51">
        <v>11.5</v>
      </c>
    </row>
    <row r="28" spans="1:15" x14ac:dyDescent="0.35">
      <c r="A28" s="47" t="s">
        <v>68</v>
      </c>
      <c r="B28" t="s">
        <v>71</v>
      </c>
      <c r="D28" s="71">
        <v>9</v>
      </c>
      <c r="E28" s="134">
        <v>46</v>
      </c>
      <c r="F28" s="134">
        <v>47</v>
      </c>
      <c r="G28" s="134">
        <v>44</v>
      </c>
      <c r="H28" s="134">
        <v>49</v>
      </c>
      <c r="I28" s="134">
        <v>42</v>
      </c>
      <c r="J28" s="134">
        <v>45</v>
      </c>
      <c r="K28" s="134">
        <v>48</v>
      </c>
      <c r="L28" s="134">
        <v>46</v>
      </c>
      <c r="M28" s="134">
        <v>43</v>
      </c>
      <c r="N28" s="134">
        <v>44</v>
      </c>
      <c r="O28" s="51">
        <v>9.5</v>
      </c>
    </row>
    <row r="29" spans="1:15" x14ac:dyDescent="0.35">
      <c r="A29" s="47" t="s">
        <v>68</v>
      </c>
      <c r="B29" t="s">
        <v>69</v>
      </c>
      <c r="D29" s="71">
        <v>5</v>
      </c>
      <c r="E29" s="134">
        <v>42</v>
      </c>
      <c r="F29" s="134">
        <v>41</v>
      </c>
      <c r="G29" s="134">
        <v>42</v>
      </c>
      <c r="H29" s="134">
        <v>42</v>
      </c>
      <c r="I29" s="134">
        <v>49</v>
      </c>
      <c r="J29" s="134">
        <v>39</v>
      </c>
      <c r="K29" s="134">
        <v>39</v>
      </c>
      <c r="L29" s="180">
        <v>40</v>
      </c>
      <c r="M29" s="180">
        <v>38</v>
      </c>
      <c r="N29" s="180">
        <v>42</v>
      </c>
      <c r="O29" s="51">
        <v>9</v>
      </c>
    </row>
    <row r="30" spans="1:15" ht="16" thickBot="1" x14ac:dyDescent="0.4">
      <c r="A30" s="48" t="s">
        <v>68</v>
      </c>
      <c r="B30" s="55" t="s">
        <v>461</v>
      </c>
      <c r="C30" s="49"/>
      <c r="D30" s="73">
        <v>4</v>
      </c>
      <c r="E30" s="131">
        <v>44</v>
      </c>
      <c r="F30" s="131">
        <v>37</v>
      </c>
      <c r="G30" s="131">
        <v>42</v>
      </c>
      <c r="H30" s="131">
        <v>37</v>
      </c>
      <c r="I30" s="131">
        <v>39</v>
      </c>
      <c r="J30" s="131">
        <v>40</v>
      </c>
      <c r="K30" s="182">
        <v>37</v>
      </c>
      <c r="L30" s="182"/>
      <c r="M30" s="182"/>
      <c r="N30" s="182"/>
      <c r="O30" s="52">
        <v>5</v>
      </c>
    </row>
    <row r="31" spans="1:15" x14ac:dyDescent="0.35">
      <c r="A31" s="47" t="s">
        <v>63</v>
      </c>
      <c r="B31" t="s">
        <v>514</v>
      </c>
      <c r="D31" s="71">
        <v>14</v>
      </c>
      <c r="E31" s="134">
        <v>50</v>
      </c>
      <c r="F31" s="134"/>
      <c r="G31" s="134"/>
      <c r="H31" s="134"/>
      <c r="I31" s="134"/>
      <c r="J31" s="134"/>
      <c r="K31" s="134"/>
      <c r="L31" s="134"/>
      <c r="M31" s="180"/>
      <c r="N31" s="180"/>
      <c r="O31" s="51">
        <v>0</v>
      </c>
    </row>
    <row r="32" spans="1:15" x14ac:dyDescent="0.35">
      <c r="A32" s="47" t="s">
        <v>63</v>
      </c>
      <c r="B32" s="25" t="s">
        <v>445</v>
      </c>
      <c r="C32" s="64" t="s">
        <v>441</v>
      </c>
      <c r="D32" s="71">
        <v>15</v>
      </c>
      <c r="E32" s="134">
        <v>39</v>
      </c>
      <c r="F32" s="134">
        <v>54</v>
      </c>
      <c r="G32" s="134">
        <v>49</v>
      </c>
      <c r="H32" s="134">
        <v>50</v>
      </c>
      <c r="I32" s="134">
        <v>55</v>
      </c>
      <c r="J32" s="134">
        <v>68</v>
      </c>
      <c r="K32" s="134">
        <v>57</v>
      </c>
      <c r="L32" s="134">
        <v>48</v>
      </c>
      <c r="M32" s="134">
        <v>57</v>
      </c>
      <c r="N32" s="134">
        <v>40</v>
      </c>
      <c r="O32" s="51">
        <v>13</v>
      </c>
    </row>
    <row r="33" spans="1:15" x14ac:dyDescent="0.35">
      <c r="A33" s="47" t="s">
        <v>63</v>
      </c>
      <c r="B33" s="25" t="s">
        <v>495</v>
      </c>
      <c r="D33" s="71">
        <v>14</v>
      </c>
      <c r="E33" s="134">
        <v>48</v>
      </c>
      <c r="F33" s="134">
        <v>46</v>
      </c>
      <c r="G33" s="134">
        <v>49</v>
      </c>
      <c r="H33" s="134">
        <v>52</v>
      </c>
      <c r="I33" s="134">
        <v>51</v>
      </c>
      <c r="J33" s="134">
        <v>50</v>
      </c>
      <c r="K33" s="134">
        <v>50</v>
      </c>
      <c r="L33" s="134">
        <v>55</v>
      </c>
      <c r="M33" s="134">
        <v>55</v>
      </c>
      <c r="N33" s="180"/>
      <c r="O33" s="51">
        <v>16.5</v>
      </c>
    </row>
    <row r="34" spans="1:15" x14ac:dyDescent="0.35">
      <c r="A34" s="47" t="s">
        <v>63</v>
      </c>
      <c r="B34" t="s">
        <v>519</v>
      </c>
      <c r="D34" s="71">
        <v>13</v>
      </c>
      <c r="E34" s="134">
        <v>49</v>
      </c>
      <c r="F34" s="134"/>
      <c r="G34" s="134"/>
      <c r="H34" s="134"/>
      <c r="I34" s="134"/>
      <c r="J34" s="134"/>
      <c r="K34" s="134"/>
      <c r="L34" s="134"/>
      <c r="M34" s="134"/>
      <c r="N34" s="134"/>
      <c r="O34" s="51">
        <v>0</v>
      </c>
    </row>
    <row r="35" spans="1:15" x14ac:dyDescent="0.35">
      <c r="A35" s="47" t="s">
        <v>63</v>
      </c>
      <c r="B35" s="225" t="s">
        <v>189</v>
      </c>
      <c r="C35" s="227" t="s">
        <v>441</v>
      </c>
      <c r="D35" s="228">
        <v>19</v>
      </c>
      <c r="E35" s="229">
        <v>52</v>
      </c>
      <c r="F35" s="229">
        <v>61</v>
      </c>
      <c r="G35" s="229">
        <v>58</v>
      </c>
      <c r="H35" s="229">
        <v>58</v>
      </c>
      <c r="I35" s="229">
        <v>60</v>
      </c>
      <c r="J35" s="229">
        <v>56</v>
      </c>
      <c r="K35" s="229">
        <v>56</v>
      </c>
      <c r="L35" s="229">
        <v>54</v>
      </c>
      <c r="M35" s="229">
        <v>54</v>
      </c>
      <c r="N35" s="229">
        <v>48</v>
      </c>
      <c r="O35" s="51">
        <v>6</v>
      </c>
    </row>
    <row r="36" spans="1:15" x14ac:dyDescent="0.35">
      <c r="A36" s="47" t="s">
        <v>63</v>
      </c>
      <c r="B36" s="231" t="s">
        <v>65</v>
      </c>
      <c r="C36" s="226" t="s">
        <v>441</v>
      </c>
      <c r="D36" s="228">
        <v>8</v>
      </c>
      <c r="E36" s="229">
        <v>37</v>
      </c>
      <c r="F36" s="229">
        <v>42</v>
      </c>
      <c r="G36" s="229">
        <v>44</v>
      </c>
      <c r="H36" s="229">
        <v>44</v>
      </c>
      <c r="I36" s="229">
        <v>45</v>
      </c>
      <c r="J36" s="229">
        <v>47</v>
      </c>
      <c r="K36" s="229">
        <v>50</v>
      </c>
      <c r="L36" s="229">
        <v>41</v>
      </c>
      <c r="M36" s="229">
        <v>47</v>
      </c>
      <c r="N36" s="229">
        <v>45</v>
      </c>
      <c r="O36" s="51">
        <v>6.5</v>
      </c>
    </row>
    <row r="37" spans="1:15" x14ac:dyDescent="0.35">
      <c r="A37" s="47" t="s">
        <v>63</v>
      </c>
      <c r="B37" t="s">
        <v>64</v>
      </c>
      <c r="C37" s="23" t="s">
        <v>441</v>
      </c>
      <c r="D37" s="71">
        <v>8</v>
      </c>
      <c r="E37" s="134">
        <v>44</v>
      </c>
      <c r="F37" s="134">
        <v>43</v>
      </c>
      <c r="G37" s="134">
        <v>41</v>
      </c>
      <c r="H37" s="134">
        <v>45</v>
      </c>
      <c r="I37" s="134">
        <v>51</v>
      </c>
      <c r="J37" s="134">
        <v>46</v>
      </c>
      <c r="K37" s="134">
        <v>46</v>
      </c>
      <c r="L37" s="134">
        <v>42</v>
      </c>
      <c r="M37" s="134">
        <v>42</v>
      </c>
      <c r="N37" s="134">
        <v>45</v>
      </c>
      <c r="O37" s="51">
        <v>14</v>
      </c>
    </row>
    <row r="38" spans="1:15" x14ac:dyDescent="0.35">
      <c r="A38" s="47" t="s">
        <v>63</v>
      </c>
      <c r="B38" s="25" t="s">
        <v>437</v>
      </c>
      <c r="C38" s="23" t="s">
        <v>441</v>
      </c>
      <c r="D38" s="71">
        <v>14</v>
      </c>
      <c r="E38" s="134">
        <v>52</v>
      </c>
      <c r="F38" s="134">
        <v>51</v>
      </c>
      <c r="G38" s="134">
        <v>51</v>
      </c>
      <c r="H38" s="134">
        <v>50</v>
      </c>
      <c r="I38" s="134">
        <v>55</v>
      </c>
      <c r="J38" s="134">
        <v>49</v>
      </c>
      <c r="K38" s="134">
        <v>48</v>
      </c>
      <c r="L38" s="134">
        <v>45</v>
      </c>
      <c r="M38" s="134">
        <v>52</v>
      </c>
      <c r="N38" s="180">
        <v>49</v>
      </c>
      <c r="O38" s="51">
        <v>7</v>
      </c>
    </row>
    <row r="39" spans="1:15" ht="16" thickBot="1" x14ac:dyDescent="0.4">
      <c r="A39" s="48" t="s">
        <v>63</v>
      </c>
      <c r="B39" s="59" t="s">
        <v>511</v>
      </c>
      <c r="C39" s="49"/>
      <c r="D39" s="73">
        <v>14</v>
      </c>
      <c r="E39" s="131">
        <v>51</v>
      </c>
      <c r="F39" s="131"/>
      <c r="G39" s="131"/>
      <c r="H39" s="131"/>
      <c r="I39" s="131"/>
      <c r="J39" s="182"/>
      <c r="K39" s="182"/>
      <c r="L39" s="182"/>
      <c r="M39" s="182"/>
      <c r="N39" s="182"/>
      <c r="O39" s="52">
        <v>2</v>
      </c>
    </row>
    <row r="40" spans="1:15" x14ac:dyDescent="0.35">
      <c r="A40" s="46" t="s">
        <v>471</v>
      </c>
      <c r="B40" s="57" t="s">
        <v>516</v>
      </c>
      <c r="C40" s="128"/>
      <c r="D40" s="72">
        <v>1</v>
      </c>
      <c r="E40" s="132">
        <v>35</v>
      </c>
      <c r="F40" s="132">
        <v>38</v>
      </c>
      <c r="G40" s="132"/>
      <c r="H40" s="132"/>
      <c r="I40" s="132"/>
      <c r="J40" s="132"/>
      <c r="K40" s="132"/>
      <c r="L40" s="132"/>
      <c r="M40" s="132"/>
      <c r="N40" s="132"/>
      <c r="O40" s="50">
        <v>4</v>
      </c>
    </row>
    <row r="41" spans="1:15" x14ac:dyDescent="0.35">
      <c r="A41" s="47" t="s">
        <v>471</v>
      </c>
      <c r="B41" s="25" t="s">
        <v>497</v>
      </c>
      <c r="D41" s="71">
        <v>14</v>
      </c>
      <c r="E41" s="134">
        <v>51</v>
      </c>
      <c r="F41" s="134"/>
      <c r="G41" s="134"/>
      <c r="H41" s="180"/>
      <c r="I41" s="180"/>
      <c r="J41" s="180"/>
      <c r="K41" s="180"/>
      <c r="L41" s="180"/>
      <c r="M41" s="180"/>
      <c r="N41" s="180"/>
      <c r="O41" s="51">
        <v>2</v>
      </c>
    </row>
    <row r="42" spans="1:15" x14ac:dyDescent="0.35">
      <c r="A42" s="47" t="s">
        <v>471</v>
      </c>
      <c r="B42" t="s">
        <v>510</v>
      </c>
      <c r="D42" s="71">
        <v>2</v>
      </c>
      <c r="E42" s="134">
        <v>37</v>
      </c>
      <c r="F42" s="134"/>
      <c r="G42" s="134"/>
      <c r="H42" s="134"/>
      <c r="I42" s="134"/>
      <c r="J42" s="134"/>
      <c r="K42" s="134"/>
      <c r="L42" s="180"/>
      <c r="M42" s="180"/>
      <c r="N42" s="180"/>
      <c r="O42" s="51">
        <v>0</v>
      </c>
    </row>
    <row r="43" spans="1:15" x14ac:dyDescent="0.35">
      <c r="A43" s="47" t="s">
        <v>471</v>
      </c>
      <c r="B43" t="s">
        <v>515</v>
      </c>
      <c r="D43" s="71">
        <v>5</v>
      </c>
      <c r="E43" s="134">
        <v>40</v>
      </c>
      <c r="F43" s="134"/>
      <c r="G43" s="134"/>
      <c r="H43" s="134"/>
      <c r="I43" s="134"/>
      <c r="J43" s="134"/>
      <c r="K43" s="134"/>
      <c r="L43" s="134"/>
      <c r="M43" s="134"/>
      <c r="N43" s="180"/>
      <c r="O43" s="51">
        <v>2</v>
      </c>
    </row>
    <row r="44" spans="1:15" x14ac:dyDescent="0.35">
      <c r="A44" s="47" t="s">
        <v>471</v>
      </c>
      <c r="B44" t="s">
        <v>490</v>
      </c>
      <c r="D44" s="71">
        <v>4</v>
      </c>
      <c r="E44" s="134">
        <v>39</v>
      </c>
      <c r="F44" s="180"/>
      <c r="G44" s="180"/>
      <c r="H44" s="180"/>
      <c r="I44" s="180"/>
      <c r="J44" s="180"/>
      <c r="K44" s="180"/>
      <c r="L44" s="180"/>
      <c r="M44" s="180"/>
      <c r="N44" s="180"/>
      <c r="O44" s="51">
        <v>1.5</v>
      </c>
    </row>
    <row r="45" spans="1:15" x14ac:dyDescent="0.35">
      <c r="A45" s="47" t="s">
        <v>471</v>
      </c>
      <c r="B45" s="25" t="s">
        <v>473</v>
      </c>
      <c r="D45" s="71">
        <v>13</v>
      </c>
      <c r="E45" s="134">
        <v>52</v>
      </c>
      <c r="F45" s="134">
        <v>46</v>
      </c>
      <c r="G45" s="134">
        <v>50</v>
      </c>
      <c r="H45" s="134">
        <v>53</v>
      </c>
      <c r="I45" s="134">
        <v>47</v>
      </c>
      <c r="J45" s="134">
        <v>48</v>
      </c>
      <c r="K45" s="134">
        <v>51</v>
      </c>
      <c r="L45" s="134">
        <v>50</v>
      </c>
      <c r="M45" s="134">
        <v>52</v>
      </c>
      <c r="N45" s="134">
        <v>44</v>
      </c>
      <c r="O45" s="51">
        <v>12.5</v>
      </c>
    </row>
    <row r="46" spans="1:15" x14ac:dyDescent="0.35">
      <c r="A46" s="47" t="s">
        <v>471</v>
      </c>
      <c r="B46" s="53" t="s">
        <v>472</v>
      </c>
      <c r="D46" s="71">
        <v>16</v>
      </c>
      <c r="E46" s="134">
        <v>55</v>
      </c>
      <c r="F46" s="134">
        <v>53</v>
      </c>
      <c r="G46" s="134">
        <v>55</v>
      </c>
      <c r="H46" s="134">
        <v>60</v>
      </c>
      <c r="I46" s="134">
        <v>54</v>
      </c>
      <c r="J46" s="134">
        <v>47</v>
      </c>
      <c r="K46" s="134">
        <v>53</v>
      </c>
      <c r="L46" s="134">
        <v>49</v>
      </c>
      <c r="M46" s="134">
        <v>53</v>
      </c>
      <c r="N46" s="134">
        <v>54</v>
      </c>
      <c r="O46" s="51">
        <v>8</v>
      </c>
    </row>
    <row r="47" spans="1:15" x14ac:dyDescent="0.35">
      <c r="A47" s="47" t="s">
        <v>471</v>
      </c>
      <c r="B47" s="25" t="s">
        <v>474</v>
      </c>
      <c r="D47" s="71">
        <v>8</v>
      </c>
      <c r="E47" s="134">
        <v>42</v>
      </c>
      <c r="F47" s="134">
        <v>42</v>
      </c>
      <c r="G47" s="134">
        <v>44</v>
      </c>
      <c r="H47" s="134">
        <v>44</v>
      </c>
      <c r="I47" s="134">
        <v>47</v>
      </c>
      <c r="J47" s="134">
        <v>51</v>
      </c>
      <c r="K47" s="134">
        <v>42</v>
      </c>
      <c r="L47" s="134">
        <v>42</v>
      </c>
      <c r="M47" s="134">
        <v>50</v>
      </c>
      <c r="N47" s="134">
        <v>42</v>
      </c>
      <c r="O47" s="51">
        <v>23.5</v>
      </c>
    </row>
    <row r="48" spans="1:15" x14ac:dyDescent="0.35">
      <c r="A48" s="47" t="s">
        <v>471</v>
      </c>
      <c r="B48" t="s">
        <v>475</v>
      </c>
      <c r="D48" s="71">
        <v>16</v>
      </c>
      <c r="E48" s="134">
        <v>55</v>
      </c>
      <c r="F48" s="134">
        <v>49</v>
      </c>
      <c r="G48" s="134">
        <v>53</v>
      </c>
      <c r="H48" s="134">
        <v>53</v>
      </c>
      <c r="I48" s="134">
        <v>54</v>
      </c>
      <c r="J48" s="134">
        <v>58</v>
      </c>
      <c r="K48" s="134">
        <v>53</v>
      </c>
      <c r="L48" s="134">
        <v>52</v>
      </c>
      <c r="M48" s="134">
        <v>52</v>
      </c>
      <c r="N48" s="134">
        <v>51</v>
      </c>
      <c r="O48" s="51">
        <v>5.5</v>
      </c>
    </row>
    <row r="49" spans="1:15" ht="16" thickBot="1" x14ac:dyDescent="0.4">
      <c r="A49" s="48" t="s">
        <v>471</v>
      </c>
      <c r="B49" s="55" t="s">
        <v>496</v>
      </c>
      <c r="C49" s="49"/>
      <c r="D49" s="73">
        <v>8</v>
      </c>
      <c r="E49" s="131">
        <v>43</v>
      </c>
      <c r="F49" s="131">
        <v>44</v>
      </c>
      <c r="G49" s="131"/>
      <c r="H49" s="182"/>
      <c r="I49" s="182"/>
      <c r="J49" s="182"/>
      <c r="K49" s="182"/>
      <c r="L49" s="182"/>
      <c r="M49" s="182"/>
      <c r="N49" s="182"/>
      <c r="O49" s="52">
        <v>2</v>
      </c>
    </row>
    <row r="50" spans="1:15" x14ac:dyDescent="0.35">
      <c r="A50" s="47" t="s">
        <v>53</v>
      </c>
      <c r="B50" t="s">
        <v>517</v>
      </c>
      <c r="D50" s="71">
        <v>15</v>
      </c>
      <c r="E50" s="134">
        <v>52</v>
      </c>
      <c r="F50" s="134"/>
      <c r="G50" s="134"/>
      <c r="H50" s="134"/>
      <c r="I50" s="134"/>
      <c r="J50" s="134"/>
      <c r="K50" s="134"/>
      <c r="L50" s="134"/>
      <c r="M50" s="134"/>
      <c r="N50" s="134"/>
      <c r="O50" s="51">
        <v>0</v>
      </c>
    </row>
    <row r="51" spans="1:15" x14ac:dyDescent="0.35">
      <c r="A51" s="47" t="s">
        <v>53</v>
      </c>
      <c r="B51" t="s">
        <v>493</v>
      </c>
      <c r="D51" s="71">
        <v>5</v>
      </c>
      <c r="E51" s="134">
        <v>40</v>
      </c>
      <c r="F51" s="134">
        <v>40</v>
      </c>
      <c r="G51" s="134">
        <v>42</v>
      </c>
      <c r="H51" s="134"/>
      <c r="I51" s="134"/>
      <c r="J51" s="180"/>
      <c r="K51" s="180"/>
      <c r="L51" s="180"/>
      <c r="M51" s="180"/>
      <c r="N51" s="180"/>
      <c r="O51" s="51">
        <v>2</v>
      </c>
    </row>
    <row r="52" spans="1:15" x14ac:dyDescent="0.35">
      <c r="A52" s="47" t="s">
        <v>53</v>
      </c>
      <c r="B52" t="s">
        <v>434</v>
      </c>
      <c r="D52" s="71">
        <v>2</v>
      </c>
      <c r="E52" s="134">
        <v>40</v>
      </c>
      <c r="F52" s="134">
        <v>38</v>
      </c>
      <c r="G52" s="134">
        <v>37</v>
      </c>
      <c r="H52" s="134">
        <v>37</v>
      </c>
      <c r="I52" s="134">
        <v>36</v>
      </c>
      <c r="J52" s="134">
        <v>34</v>
      </c>
      <c r="K52" s="134">
        <v>39</v>
      </c>
      <c r="L52" s="134">
        <v>37</v>
      </c>
      <c r="M52" s="134">
        <v>37</v>
      </c>
      <c r="N52" s="134">
        <v>38</v>
      </c>
      <c r="O52" s="51">
        <v>16</v>
      </c>
    </row>
    <row r="53" spans="1:15" x14ac:dyDescent="0.35">
      <c r="A53" s="47" t="s">
        <v>53</v>
      </c>
      <c r="B53" t="s">
        <v>435</v>
      </c>
      <c r="D53" s="71">
        <v>16</v>
      </c>
      <c r="E53" s="134">
        <v>56</v>
      </c>
      <c r="F53" s="134">
        <v>50</v>
      </c>
      <c r="G53" s="134">
        <v>53</v>
      </c>
      <c r="H53" s="134">
        <v>62</v>
      </c>
      <c r="I53" s="134">
        <v>52</v>
      </c>
      <c r="J53" s="134">
        <v>52</v>
      </c>
      <c r="K53" s="134">
        <v>47</v>
      </c>
      <c r="L53" s="134">
        <v>53</v>
      </c>
      <c r="M53" s="134">
        <v>54</v>
      </c>
      <c r="N53" s="134">
        <v>49</v>
      </c>
      <c r="O53" s="51">
        <v>9.5</v>
      </c>
    </row>
    <row r="54" spans="1:15" x14ac:dyDescent="0.35">
      <c r="A54" s="47" t="s">
        <v>53</v>
      </c>
      <c r="B54" t="s">
        <v>446</v>
      </c>
      <c r="D54" s="71">
        <v>8</v>
      </c>
      <c r="E54" s="180">
        <v>41</v>
      </c>
      <c r="F54" s="180">
        <v>47</v>
      </c>
      <c r="G54" s="180">
        <v>43</v>
      </c>
      <c r="H54" s="181"/>
      <c r="I54" s="124"/>
      <c r="J54" s="124"/>
      <c r="K54" s="124"/>
      <c r="L54" s="124"/>
      <c r="M54" s="124"/>
      <c r="N54" s="124"/>
      <c r="O54" s="51"/>
    </row>
    <row r="55" spans="1:15" x14ac:dyDescent="0.35">
      <c r="A55" s="47" t="s">
        <v>53</v>
      </c>
      <c r="B55" t="s">
        <v>438</v>
      </c>
      <c r="D55" s="71">
        <v>12</v>
      </c>
      <c r="E55" s="134">
        <v>51</v>
      </c>
      <c r="F55" s="134">
        <v>48</v>
      </c>
      <c r="G55" s="134">
        <v>50</v>
      </c>
      <c r="H55" s="134">
        <v>48</v>
      </c>
      <c r="I55" s="134">
        <v>50</v>
      </c>
      <c r="J55" s="134">
        <v>44</v>
      </c>
      <c r="K55" s="134">
        <v>48</v>
      </c>
      <c r="L55" s="134">
        <v>51</v>
      </c>
      <c r="M55" s="134">
        <v>47</v>
      </c>
      <c r="N55" s="134">
        <v>48</v>
      </c>
      <c r="O55" s="51">
        <v>12</v>
      </c>
    </row>
    <row r="56" spans="1:15" x14ac:dyDescent="0.35">
      <c r="A56" s="47" t="s">
        <v>53</v>
      </c>
      <c r="B56" t="s">
        <v>509</v>
      </c>
      <c r="D56" s="71">
        <v>0</v>
      </c>
      <c r="E56" s="134">
        <v>37</v>
      </c>
      <c r="F56" s="134">
        <v>34</v>
      </c>
      <c r="G56" s="180"/>
      <c r="H56" s="180"/>
      <c r="I56" s="180"/>
      <c r="J56" s="181"/>
      <c r="K56" s="124"/>
      <c r="L56" s="124"/>
      <c r="M56" s="124"/>
      <c r="N56" s="124"/>
      <c r="O56" s="51">
        <v>4</v>
      </c>
    </row>
    <row r="57" spans="1:15" ht="16" thickBot="1" x14ac:dyDescent="0.4">
      <c r="A57" s="47" t="s">
        <v>53</v>
      </c>
      <c r="B57" s="231" t="s">
        <v>169</v>
      </c>
      <c r="C57" s="226"/>
      <c r="D57" s="228">
        <v>8</v>
      </c>
      <c r="E57" s="229">
        <v>43</v>
      </c>
      <c r="F57" s="229">
        <v>45</v>
      </c>
      <c r="G57" s="229">
        <v>47</v>
      </c>
      <c r="H57" s="229">
        <v>41</v>
      </c>
      <c r="I57" s="229">
        <v>50</v>
      </c>
      <c r="J57" s="229">
        <v>42</v>
      </c>
      <c r="K57" s="229">
        <v>43</v>
      </c>
      <c r="L57" s="229">
        <v>44</v>
      </c>
      <c r="M57" s="229">
        <v>47</v>
      </c>
      <c r="N57" s="229">
        <v>44</v>
      </c>
      <c r="O57" s="51">
        <v>14.5</v>
      </c>
    </row>
    <row r="58" spans="1:15" x14ac:dyDescent="0.35">
      <c r="A58" s="46" t="s">
        <v>49</v>
      </c>
      <c r="B58" s="57" t="s">
        <v>51</v>
      </c>
      <c r="C58" s="128"/>
      <c r="D58" s="72">
        <v>12</v>
      </c>
      <c r="E58" s="132">
        <v>44</v>
      </c>
      <c r="F58" s="132">
        <v>45</v>
      </c>
      <c r="G58" s="132">
        <v>54</v>
      </c>
      <c r="H58" s="132">
        <v>49</v>
      </c>
      <c r="I58" s="132">
        <v>55</v>
      </c>
      <c r="J58" s="132">
        <v>47</v>
      </c>
      <c r="K58" s="132">
        <v>50</v>
      </c>
      <c r="L58" s="132">
        <v>44</v>
      </c>
      <c r="M58" s="132">
        <v>50</v>
      </c>
      <c r="N58" s="132">
        <v>50</v>
      </c>
      <c r="O58" s="50">
        <v>10</v>
      </c>
    </row>
    <row r="59" spans="1:15" x14ac:dyDescent="0.35">
      <c r="A59" s="47" t="s">
        <v>49</v>
      </c>
      <c r="B59" s="25" t="s">
        <v>115</v>
      </c>
      <c r="C59" s="64" t="s">
        <v>441</v>
      </c>
      <c r="D59" s="71">
        <v>14</v>
      </c>
      <c r="E59" s="134">
        <v>52</v>
      </c>
      <c r="F59" s="134">
        <v>50</v>
      </c>
      <c r="G59" s="134">
        <v>48</v>
      </c>
      <c r="H59" s="134">
        <v>52</v>
      </c>
      <c r="I59" s="134">
        <v>51</v>
      </c>
      <c r="J59" s="134">
        <v>54</v>
      </c>
      <c r="K59" s="134">
        <v>48</v>
      </c>
      <c r="L59" s="134">
        <v>50</v>
      </c>
      <c r="M59" s="134">
        <v>56</v>
      </c>
      <c r="N59" s="134">
        <v>50</v>
      </c>
      <c r="O59" s="51">
        <v>13</v>
      </c>
    </row>
    <row r="60" spans="1:15" x14ac:dyDescent="0.35">
      <c r="A60" s="47" t="s">
        <v>49</v>
      </c>
      <c r="B60" s="25" t="s">
        <v>88</v>
      </c>
      <c r="C60" s="23" t="s">
        <v>441</v>
      </c>
      <c r="D60" s="71">
        <v>12</v>
      </c>
      <c r="E60" s="134">
        <v>48</v>
      </c>
      <c r="F60" s="134">
        <v>45</v>
      </c>
      <c r="G60" s="134">
        <v>51</v>
      </c>
      <c r="H60" s="134">
        <v>48</v>
      </c>
      <c r="I60" s="134">
        <v>53</v>
      </c>
      <c r="J60" s="134">
        <v>48</v>
      </c>
      <c r="K60" s="134">
        <v>48</v>
      </c>
      <c r="L60" s="134">
        <v>45</v>
      </c>
      <c r="M60" s="134">
        <v>47</v>
      </c>
      <c r="N60" s="134">
        <v>50</v>
      </c>
      <c r="O60" s="51">
        <v>8.5</v>
      </c>
    </row>
    <row r="61" spans="1:15" x14ac:dyDescent="0.35">
      <c r="A61" s="47" t="s">
        <v>49</v>
      </c>
      <c r="B61" s="53" t="s">
        <v>50</v>
      </c>
      <c r="C61" s="23" t="s">
        <v>441</v>
      </c>
      <c r="D61" s="71">
        <v>18</v>
      </c>
      <c r="E61" s="134">
        <v>56</v>
      </c>
      <c r="F61" s="134">
        <v>50</v>
      </c>
      <c r="G61" s="134">
        <v>58</v>
      </c>
      <c r="H61" s="134">
        <v>54</v>
      </c>
      <c r="I61" s="134">
        <v>55</v>
      </c>
      <c r="J61" s="134">
        <v>57</v>
      </c>
      <c r="K61" s="134">
        <v>49</v>
      </c>
      <c r="L61" s="134">
        <v>57</v>
      </c>
      <c r="M61" s="134">
        <v>54</v>
      </c>
      <c r="N61" s="180">
        <v>53</v>
      </c>
      <c r="O61" s="51">
        <v>10.5</v>
      </c>
    </row>
    <row r="62" spans="1:15" ht="16" thickBot="1" x14ac:dyDescent="0.4">
      <c r="A62" s="48" t="s">
        <v>49</v>
      </c>
      <c r="B62" s="59" t="s">
        <v>312</v>
      </c>
      <c r="C62" s="49"/>
      <c r="D62" s="73">
        <v>15</v>
      </c>
      <c r="E62" s="131">
        <v>50</v>
      </c>
      <c r="F62" s="131">
        <v>54</v>
      </c>
      <c r="G62" s="131">
        <v>52</v>
      </c>
      <c r="H62" s="131">
        <v>53</v>
      </c>
      <c r="I62" s="131">
        <v>52</v>
      </c>
      <c r="J62" s="131">
        <v>52</v>
      </c>
      <c r="K62" s="131">
        <v>49</v>
      </c>
      <c r="L62" s="131">
        <v>52</v>
      </c>
      <c r="M62" s="131">
        <v>50</v>
      </c>
      <c r="N62" s="182">
        <v>47</v>
      </c>
      <c r="O62" s="52">
        <v>8</v>
      </c>
    </row>
    <row r="63" spans="1:15" x14ac:dyDescent="0.35">
      <c r="A63" s="47" t="s">
        <v>45</v>
      </c>
      <c r="B63" s="224" t="s">
        <v>48</v>
      </c>
      <c r="C63" s="226" t="s">
        <v>441</v>
      </c>
      <c r="D63" s="228">
        <v>7</v>
      </c>
      <c r="E63" s="229">
        <v>41</v>
      </c>
      <c r="F63" s="229">
        <v>45</v>
      </c>
      <c r="G63" s="229">
        <v>43</v>
      </c>
      <c r="H63" s="229">
        <v>44</v>
      </c>
      <c r="I63" s="229">
        <v>43</v>
      </c>
      <c r="J63" s="229">
        <v>44</v>
      </c>
      <c r="K63" s="229">
        <v>37</v>
      </c>
      <c r="L63" s="230">
        <v>42</v>
      </c>
      <c r="M63" s="230">
        <v>41</v>
      </c>
      <c r="N63" s="230">
        <v>46</v>
      </c>
      <c r="O63" s="51">
        <v>7.5</v>
      </c>
    </row>
    <row r="64" spans="1:15" x14ac:dyDescent="0.35">
      <c r="A64" s="47" t="s">
        <v>45</v>
      </c>
      <c r="B64" t="s">
        <v>47</v>
      </c>
      <c r="D64" s="71">
        <v>9</v>
      </c>
      <c r="E64" s="134">
        <v>38</v>
      </c>
      <c r="F64" s="134">
        <v>41</v>
      </c>
      <c r="G64" s="134">
        <v>46</v>
      </c>
      <c r="H64" s="134">
        <v>45</v>
      </c>
      <c r="I64" s="134">
        <v>42</v>
      </c>
      <c r="J64" s="134">
        <v>46</v>
      </c>
      <c r="K64" s="134">
        <v>49</v>
      </c>
      <c r="L64" s="134">
        <v>55</v>
      </c>
      <c r="M64" s="134">
        <v>46</v>
      </c>
      <c r="N64" s="134">
        <v>45</v>
      </c>
      <c r="O64" s="51">
        <v>20</v>
      </c>
    </row>
    <row r="65" spans="1:15" x14ac:dyDescent="0.35">
      <c r="A65" s="47" t="s">
        <v>45</v>
      </c>
      <c r="B65" s="25" t="s">
        <v>430</v>
      </c>
      <c r="C65" s="64"/>
      <c r="D65" s="71">
        <v>8</v>
      </c>
      <c r="E65" s="134">
        <v>41</v>
      </c>
      <c r="F65" s="134">
        <v>42</v>
      </c>
      <c r="G65" s="134">
        <v>44</v>
      </c>
      <c r="H65" s="134">
        <v>44</v>
      </c>
      <c r="I65" s="134">
        <v>47</v>
      </c>
      <c r="J65" s="134">
        <v>46</v>
      </c>
      <c r="K65" s="134">
        <v>46</v>
      </c>
      <c r="L65" s="134">
        <v>48</v>
      </c>
      <c r="M65" s="134">
        <v>43</v>
      </c>
      <c r="N65" s="134">
        <v>43</v>
      </c>
      <c r="O65" s="51">
        <v>13</v>
      </c>
    </row>
    <row r="66" spans="1:15" x14ac:dyDescent="0.35">
      <c r="A66" s="47" t="s">
        <v>45</v>
      </c>
      <c r="B66" s="53" t="s">
        <v>46</v>
      </c>
      <c r="C66" s="23" t="s">
        <v>441</v>
      </c>
      <c r="D66" s="71">
        <v>8</v>
      </c>
      <c r="E66" s="134">
        <v>43</v>
      </c>
      <c r="F66" s="134">
        <v>43</v>
      </c>
      <c r="G66" s="134">
        <v>46</v>
      </c>
      <c r="H66" s="134">
        <v>47</v>
      </c>
      <c r="I66" s="134">
        <v>44</v>
      </c>
      <c r="J66" s="134">
        <v>44</v>
      </c>
      <c r="K66" s="134">
        <v>40</v>
      </c>
      <c r="L66" s="134">
        <v>42</v>
      </c>
      <c r="M66" s="134">
        <v>46</v>
      </c>
      <c r="N66" s="134">
        <v>45</v>
      </c>
      <c r="O66" s="51">
        <v>21.5</v>
      </c>
    </row>
    <row r="67" spans="1:15" x14ac:dyDescent="0.35">
      <c r="A67" s="47" t="s">
        <v>45</v>
      </c>
      <c r="B67" s="224" t="s">
        <v>44</v>
      </c>
      <c r="C67" s="226"/>
      <c r="D67" s="228">
        <v>13</v>
      </c>
      <c r="E67" s="229">
        <v>48</v>
      </c>
      <c r="F67" s="229">
        <v>51</v>
      </c>
      <c r="G67" s="229">
        <v>47</v>
      </c>
      <c r="H67" s="229">
        <v>52</v>
      </c>
      <c r="I67" s="229">
        <v>50</v>
      </c>
      <c r="J67" s="229">
        <v>52</v>
      </c>
      <c r="K67" s="229">
        <v>50</v>
      </c>
      <c r="L67" s="229">
        <v>48</v>
      </c>
      <c r="M67" s="229">
        <v>48</v>
      </c>
      <c r="N67" s="229">
        <v>53</v>
      </c>
      <c r="O67" s="51">
        <v>10</v>
      </c>
    </row>
    <row r="68" spans="1:15" ht="16" thickBot="1" x14ac:dyDescent="0.4">
      <c r="A68" s="48" t="s">
        <v>45</v>
      </c>
      <c r="B68" s="59" t="s">
        <v>140</v>
      </c>
      <c r="C68" s="49" t="s">
        <v>441</v>
      </c>
      <c r="D68" s="73">
        <v>19</v>
      </c>
      <c r="E68" s="131">
        <v>58</v>
      </c>
      <c r="F68" s="131">
        <v>59</v>
      </c>
      <c r="G68" s="131">
        <v>56</v>
      </c>
      <c r="H68" s="131">
        <v>51</v>
      </c>
      <c r="I68" s="131">
        <v>60</v>
      </c>
      <c r="J68" s="131">
        <v>60</v>
      </c>
      <c r="K68" s="131">
        <v>54</v>
      </c>
      <c r="L68" s="182">
        <v>50</v>
      </c>
      <c r="M68" s="182">
        <v>55</v>
      </c>
      <c r="N68" s="182">
        <v>57</v>
      </c>
      <c r="O68" s="52">
        <v>5</v>
      </c>
    </row>
    <row r="69" spans="1:15" x14ac:dyDescent="0.35">
      <c r="A69" s="47" t="s">
        <v>39</v>
      </c>
      <c r="B69" t="s">
        <v>43</v>
      </c>
      <c r="D69" s="71">
        <v>4</v>
      </c>
      <c r="E69" s="134">
        <v>39</v>
      </c>
      <c r="F69" s="134">
        <v>41</v>
      </c>
      <c r="G69" s="134">
        <v>39</v>
      </c>
      <c r="H69" s="134">
        <v>39</v>
      </c>
      <c r="I69" s="134">
        <v>40</v>
      </c>
      <c r="J69" s="134">
        <v>38</v>
      </c>
      <c r="K69" s="134">
        <v>41</v>
      </c>
      <c r="L69" s="134">
        <v>40</v>
      </c>
      <c r="M69" s="134">
        <v>38</v>
      </c>
      <c r="N69" s="134">
        <v>43</v>
      </c>
      <c r="O69" s="51">
        <v>17</v>
      </c>
    </row>
    <row r="70" spans="1:15" x14ac:dyDescent="0.35">
      <c r="A70" s="47" t="s">
        <v>39</v>
      </c>
      <c r="B70" t="s">
        <v>41</v>
      </c>
      <c r="C70" s="23" t="s">
        <v>441</v>
      </c>
      <c r="D70" s="71">
        <v>14</v>
      </c>
      <c r="E70" s="134">
        <v>56</v>
      </c>
      <c r="F70" s="134">
        <v>51</v>
      </c>
      <c r="G70" s="134">
        <v>51</v>
      </c>
      <c r="H70" s="134">
        <v>48</v>
      </c>
      <c r="I70" s="134">
        <v>51</v>
      </c>
      <c r="J70" s="134">
        <v>54</v>
      </c>
      <c r="K70" s="134">
        <v>51</v>
      </c>
      <c r="L70" s="180">
        <v>48</v>
      </c>
      <c r="M70" s="180">
        <v>53</v>
      </c>
      <c r="N70" s="180">
        <v>49</v>
      </c>
      <c r="O70" s="51">
        <v>5.5</v>
      </c>
    </row>
    <row r="71" spans="1:15" x14ac:dyDescent="0.35">
      <c r="A71" s="47" t="s">
        <v>39</v>
      </c>
      <c r="B71" t="s">
        <v>518</v>
      </c>
      <c r="D71" s="71">
        <v>5</v>
      </c>
      <c r="E71" s="134">
        <v>42</v>
      </c>
      <c r="F71" s="134">
        <v>43</v>
      </c>
      <c r="G71" s="134">
        <v>37</v>
      </c>
      <c r="H71" s="134"/>
      <c r="I71" s="134"/>
      <c r="J71" s="134"/>
      <c r="K71" s="134"/>
      <c r="L71" s="134"/>
      <c r="M71" s="134"/>
      <c r="N71" s="134"/>
      <c r="O71" s="51">
        <v>2</v>
      </c>
    </row>
    <row r="72" spans="1:15" x14ac:dyDescent="0.35">
      <c r="A72" s="47" t="s">
        <v>39</v>
      </c>
      <c r="B72" t="s">
        <v>42</v>
      </c>
      <c r="C72" s="23" t="s">
        <v>441</v>
      </c>
      <c r="D72" s="71">
        <v>12</v>
      </c>
      <c r="E72" s="134">
        <v>49</v>
      </c>
      <c r="F72" s="134">
        <v>48</v>
      </c>
      <c r="G72" s="134">
        <v>47</v>
      </c>
      <c r="H72" s="134">
        <v>54</v>
      </c>
      <c r="I72" s="134">
        <v>44</v>
      </c>
      <c r="J72" s="134">
        <v>48</v>
      </c>
      <c r="K72" s="134">
        <v>53</v>
      </c>
      <c r="L72" s="180">
        <v>44</v>
      </c>
      <c r="M72" s="180">
        <v>47</v>
      </c>
      <c r="N72" s="180">
        <v>51</v>
      </c>
      <c r="O72" s="51">
        <v>7.5</v>
      </c>
    </row>
    <row r="73" spans="1:15" x14ac:dyDescent="0.35">
      <c r="A73" s="47" t="s">
        <v>39</v>
      </c>
      <c r="B73" s="53" t="s">
        <v>40</v>
      </c>
      <c r="C73" s="23" t="s">
        <v>441</v>
      </c>
      <c r="D73" s="71">
        <v>14</v>
      </c>
      <c r="E73" s="134">
        <v>57</v>
      </c>
      <c r="F73" s="134">
        <v>45</v>
      </c>
      <c r="G73" s="134">
        <v>50</v>
      </c>
      <c r="H73" s="134">
        <v>52</v>
      </c>
      <c r="I73" s="134">
        <v>60</v>
      </c>
      <c r="J73" s="134">
        <v>49</v>
      </c>
      <c r="K73" s="134">
        <v>47</v>
      </c>
      <c r="L73" s="134">
        <v>51</v>
      </c>
      <c r="M73" s="134">
        <v>52</v>
      </c>
      <c r="N73" s="180">
        <v>46</v>
      </c>
      <c r="O73" s="51">
        <v>7.5</v>
      </c>
    </row>
    <row r="74" spans="1:15" x14ac:dyDescent="0.35">
      <c r="A74" s="47" t="s">
        <v>39</v>
      </c>
      <c r="B74" s="25" t="s">
        <v>436</v>
      </c>
      <c r="C74" s="64" t="s">
        <v>441</v>
      </c>
      <c r="D74" s="71">
        <v>10</v>
      </c>
      <c r="E74" s="134">
        <v>47</v>
      </c>
      <c r="F74" s="134">
        <v>45</v>
      </c>
      <c r="G74" s="134">
        <v>48</v>
      </c>
      <c r="H74" s="134">
        <v>44</v>
      </c>
      <c r="I74" s="134">
        <v>48</v>
      </c>
      <c r="J74" s="134">
        <v>46</v>
      </c>
      <c r="K74" s="134">
        <v>45</v>
      </c>
      <c r="L74" s="134">
        <v>45</v>
      </c>
      <c r="M74" s="134">
        <v>45</v>
      </c>
      <c r="N74" s="134">
        <v>44</v>
      </c>
      <c r="O74" s="51">
        <v>6</v>
      </c>
    </row>
    <row r="75" spans="1:15" ht="16" thickBot="1" x14ac:dyDescent="0.4">
      <c r="A75" s="48" t="s">
        <v>39</v>
      </c>
      <c r="B75" s="59" t="s">
        <v>38</v>
      </c>
      <c r="C75" s="49" t="s">
        <v>441</v>
      </c>
      <c r="D75" s="73">
        <v>13</v>
      </c>
      <c r="E75" s="131">
        <v>50</v>
      </c>
      <c r="F75" s="131">
        <v>52</v>
      </c>
      <c r="G75" s="131">
        <v>53</v>
      </c>
      <c r="H75" s="131">
        <v>49</v>
      </c>
      <c r="I75" s="131">
        <v>52</v>
      </c>
      <c r="J75" s="131">
        <v>55</v>
      </c>
      <c r="K75" s="131">
        <v>50</v>
      </c>
      <c r="L75" s="131">
        <v>46</v>
      </c>
      <c r="M75" s="182">
        <v>47</v>
      </c>
      <c r="N75" s="182">
        <v>46</v>
      </c>
      <c r="O75" s="52">
        <v>8.5</v>
      </c>
    </row>
    <row r="76" spans="1:15" x14ac:dyDescent="0.35">
      <c r="A76" s="47" t="s">
        <v>37</v>
      </c>
      <c r="B76" s="53" t="s">
        <v>117</v>
      </c>
      <c r="D76" s="136">
        <v>16</v>
      </c>
      <c r="E76" s="133">
        <v>45</v>
      </c>
      <c r="F76" s="133">
        <v>54</v>
      </c>
      <c r="G76" s="133">
        <v>50</v>
      </c>
      <c r="H76" s="133">
        <v>51</v>
      </c>
      <c r="I76" s="133">
        <v>53</v>
      </c>
      <c r="J76" s="133">
        <v>54</v>
      </c>
      <c r="K76" s="185">
        <v>53</v>
      </c>
      <c r="L76" s="185">
        <v>54</v>
      </c>
      <c r="M76" s="185">
        <v>57</v>
      </c>
      <c r="N76" s="185">
        <v>55</v>
      </c>
      <c r="O76" s="51">
        <v>7.5</v>
      </c>
    </row>
    <row r="77" spans="1:15" x14ac:dyDescent="0.35">
      <c r="A77" s="47" t="s">
        <v>37</v>
      </c>
      <c r="B77" s="25" t="s">
        <v>126</v>
      </c>
      <c r="C77" s="64"/>
      <c r="D77" s="137">
        <v>13</v>
      </c>
      <c r="E77" s="138">
        <v>55</v>
      </c>
      <c r="F77" s="186">
        <v>51</v>
      </c>
      <c r="G77" s="186">
        <v>46</v>
      </c>
      <c r="H77" s="186">
        <v>47</v>
      </c>
      <c r="I77" s="186">
        <v>47</v>
      </c>
      <c r="J77" s="186">
        <v>48</v>
      </c>
      <c r="K77" s="186">
        <v>51</v>
      </c>
      <c r="L77" s="186">
        <v>47</v>
      </c>
      <c r="M77" s="186">
        <v>53</v>
      </c>
      <c r="N77" s="186">
        <v>53</v>
      </c>
      <c r="O77" s="51">
        <v>2</v>
      </c>
    </row>
    <row r="78" spans="1:15" x14ac:dyDescent="0.35">
      <c r="A78" s="47" t="s">
        <v>37</v>
      </c>
      <c r="B78" s="25" t="s">
        <v>450</v>
      </c>
      <c r="C78" s="64"/>
      <c r="D78" s="71">
        <v>13</v>
      </c>
      <c r="E78" s="134">
        <v>49</v>
      </c>
      <c r="F78" s="134">
        <v>47</v>
      </c>
      <c r="G78" s="134">
        <v>52</v>
      </c>
      <c r="H78" s="134">
        <v>52</v>
      </c>
      <c r="I78" s="134">
        <v>50</v>
      </c>
      <c r="J78" s="134">
        <v>46</v>
      </c>
      <c r="K78" s="134">
        <v>49</v>
      </c>
      <c r="L78" s="134">
        <v>47</v>
      </c>
      <c r="M78" s="138">
        <v>50</v>
      </c>
      <c r="N78" s="138">
        <v>50</v>
      </c>
      <c r="O78" s="51">
        <v>13</v>
      </c>
    </row>
    <row r="79" spans="1:15" x14ac:dyDescent="0.35">
      <c r="A79" s="47" t="s">
        <v>37</v>
      </c>
      <c r="B79" t="s">
        <v>507</v>
      </c>
      <c r="C79" s="64"/>
      <c r="D79" s="71">
        <v>7</v>
      </c>
      <c r="E79" s="134">
        <v>41</v>
      </c>
      <c r="F79" s="134">
        <v>42</v>
      </c>
      <c r="G79" s="134">
        <v>44</v>
      </c>
      <c r="H79" s="134">
        <v>43</v>
      </c>
      <c r="I79" s="134"/>
      <c r="J79" s="138"/>
      <c r="K79" s="138"/>
      <c r="L79" s="186"/>
      <c r="M79" s="186"/>
      <c r="N79" s="186"/>
      <c r="O79" s="51">
        <v>5.5</v>
      </c>
    </row>
    <row r="80" spans="1:15" x14ac:dyDescent="0.35">
      <c r="A80" s="47" t="s">
        <v>37</v>
      </c>
      <c r="B80" t="s">
        <v>449</v>
      </c>
      <c r="C80" s="64"/>
      <c r="D80" s="136">
        <v>15</v>
      </c>
      <c r="E80" s="133">
        <v>56</v>
      </c>
      <c r="F80" s="185">
        <v>51</v>
      </c>
      <c r="G80" s="185">
        <v>45</v>
      </c>
      <c r="H80" s="185">
        <v>56</v>
      </c>
      <c r="I80" s="124"/>
      <c r="J80" s="124"/>
      <c r="K80" s="124"/>
      <c r="L80" s="124"/>
      <c r="M80" s="124"/>
      <c r="N80" s="124"/>
      <c r="O80" s="51">
        <v>0</v>
      </c>
    </row>
    <row r="81" spans="1:15" x14ac:dyDescent="0.35">
      <c r="A81" s="47" t="s">
        <v>37</v>
      </c>
      <c r="B81" s="25" t="s">
        <v>448</v>
      </c>
      <c r="C81" s="64"/>
      <c r="D81" s="136">
        <v>14</v>
      </c>
      <c r="E81" s="185">
        <v>51</v>
      </c>
      <c r="F81" s="124"/>
      <c r="G81" s="124"/>
      <c r="H81" s="124"/>
      <c r="I81" s="124"/>
      <c r="J81" s="124"/>
      <c r="K81" s="124"/>
      <c r="L81" s="124"/>
      <c r="M81" s="124"/>
      <c r="N81" s="124"/>
      <c r="O81" s="51"/>
    </row>
    <row r="82" spans="1:15" x14ac:dyDescent="0.35">
      <c r="A82" s="58" t="s">
        <v>37</v>
      </c>
      <c r="B82" s="25" t="s">
        <v>139</v>
      </c>
      <c r="C82" s="64"/>
      <c r="D82" s="137">
        <v>8</v>
      </c>
      <c r="E82" s="138">
        <v>50</v>
      </c>
      <c r="F82" s="138">
        <v>43</v>
      </c>
      <c r="G82" s="138">
        <v>41</v>
      </c>
      <c r="H82" s="138">
        <v>45</v>
      </c>
      <c r="I82" s="138">
        <v>43</v>
      </c>
      <c r="J82" s="138">
        <v>42</v>
      </c>
      <c r="K82" s="138">
        <v>43</v>
      </c>
      <c r="L82" s="138">
        <v>47</v>
      </c>
      <c r="M82" s="138">
        <v>39</v>
      </c>
      <c r="N82" s="138">
        <v>45</v>
      </c>
      <c r="O82" s="51">
        <v>12.5</v>
      </c>
    </row>
    <row r="83" spans="1:15" x14ac:dyDescent="0.35">
      <c r="A83" s="47" t="s">
        <v>37</v>
      </c>
      <c r="B83" s="25" t="s">
        <v>120</v>
      </c>
      <c r="C83" s="64"/>
      <c r="D83" s="136">
        <v>11</v>
      </c>
      <c r="E83" s="133">
        <v>47</v>
      </c>
      <c r="F83" s="133">
        <v>48</v>
      </c>
      <c r="G83" s="133">
        <v>46</v>
      </c>
      <c r="H83" s="133">
        <v>48</v>
      </c>
      <c r="I83" s="133">
        <v>45</v>
      </c>
      <c r="J83" s="133">
        <v>51</v>
      </c>
      <c r="K83" s="133">
        <v>45</v>
      </c>
      <c r="L83" s="133">
        <v>45</v>
      </c>
      <c r="M83" s="133">
        <v>51</v>
      </c>
      <c r="N83" s="133">
        <v>43</v>
      </c>
      <c r="O83" s="51">
        <v>7</v>
      </c>
    </row>
    <row r="84" spans="1:15" x14ac:dyDescent="0.35">
      <c r="A84" s="47" t="s">
        <v>37</v>
      </c>
      <c r="B84" s="25" t="s">
        <v>123</v>
      </c>
      <c r="C84" s="64"/>
      <c r="D84" s="136">
        <v>11</v>
      </c>
      <c r="E84" s="133">
        <v>54</v>
      </c>
      <c r="F84" s="133">
        <v>49</v>
      </c>
      <c r="G84" s="133">
        <v>45</v>
      </c>
      <c r="H84" s="133">
        <v>46</v>
      </c>
      <c r="I84" s="133">
        <v>42</v>
      </c>
      <c r="J84" s="133">
        <v>48</v>
      </c>
      <c r="K84" s="133">
        <v>51</v>
      </c>
      <c r="L84" s="133">
        <v>50</v>
      </c>
      <c r="M84" s="185">
        <v>48</v>
      </c>
      <c r="N84" s="185">
        <v>44</v>
      </c>
      <c r="O84" s="60">
        <v>8.5</v>
      </c>
    </row>
    <row r="85" spans="1:15" ht="16" thickBot="1" x14ac:dyDescent="0.4">
      <c r="A85" s="48" t="s">
        <v>37</v>
      </c>
      <c r="B85" s="55" t="s">
        <v>119</v>
      </c>
      <c r="C85" s="129"/>
      <c r="D85" s="73">
        <v>12</v>
      </c>
      <c r="E85" s="131">
        <v>45</v>
      </c>
      <c r="F85" s="131">
        <v>47</v>
      </c>
      <c r="G85" s="131">
        <v>46</v>
      </c>
      <c r="H85" s="131">
        <v>47</v>
      </c>
      <c r="I85" s="131">
        <v>49</v>
      </c>
      <c r="J85" s="131">
        <v>51</v>
      </c>
      <c r="K85" s="131">
        <v>48</v>
      </c>
      <c r="L85" s="131">
        <v>56</v>
      </c>
      <c r="M85" s="126">
        <v>50</v>
      </c>
      <c r="N85" s="126">
        <v>44</v>
      </c>
      <c r="O85" s="52">
        <v>6.5</v>
      </c>
    </row>
    <row r="86" spans="1:15" x14ac:dyDescent="0.35">
      <c r="A86" s="47" t="s">
        <v>21</v>
      </c>
      <c r="B86" s="25" t="s">
        <v>185</v>
      </c>
      <c r="C86" s="64"/>
      <c r="D86" s="71">
        <v>7</v>
      </c>
      <c r="E86" s="134">
        <v>43</v>
      </c>
      <c r="F86" s="134">
        <v>50</v>
      </c>
      <c r="G86" s="134">
        <v>40</v>
      </c>
      <c r="H86" s="134">
        <v>44</v>
      </c>
      <c r="I86" s="134">
        <v>42</v>
      </c>
      <c r="J86" s="134">
        <v>47</v>
      </c>
      <c r="K86" s="134">
        <v>40</v>
      </c>
      <c r="L86" s="134">
        <v>40</v>
      </c>
      <c r="M86" s="134">
        <v>44</v>
      </c>
      <c r="N86" s="134">
        <v>44</v>
      </c>
      <c r="O86" s="51">
        <v>10.5</v>
      </c>
    </row>
    <row r="87" spans="1:15" x14ac:dyDescent="0.35">
      <c r="A87" s="47" t="s">
        <v>21</v>
      </c>
      <c r="B87" s="150" t="s">
        <v>184</v>
      </c>
      <c r="C87" s="23" t="s">
        <v>441</v>
      </c>
      <c r="D87" s="71">
        <v>14</v>
      </c>
      <c r="E87" s="134">
        <v>50</v>
      </c>
      <c r="F87" s="134">
        <v>53</v>
      </c>
      <c r="G87" s="134">
        <v>50</v>
      </c>
      <c r="H87" s="134">
        <v>55</v>
      </c>
      <c r="I87" s="134">
        <v>50</v>
      </c>
      <c r="J87" s="134">
        <v>51</v>
      </c>
      <c r="K87" s="134">
        <v>51</v>
      </c>
      <c r="L87" s="134">
        <v>50</v>
      </c>
      <c r="M87" s="134">
        <v>50</v>
      </c>
      <c r="N87" s="134">
        <v>51</v>
      </c>
      <c r="O87" s="51">
        <v>10.5</v>
      </c>
    </row>
    <row r="88" spans="1:15" x14ac:dyDescent="0.35">
      <c r="A88" s="47" t="s">
        <v>21</v>
      </c>
      <c r="B88" t="s">
        <v>22</v>
      </c>
      <c r="C88" s="23" t="s">
        <v>441</v>
      </c>
      <c r="D88" s="71">
        <v>15</v>
      </c>
      <c r="E88" s="134">
        <v>52</v>
      </c>
      <c r="F88" s="134">
        <v>50</v>
      </c>
      <c r="G88" s="134">
        <v>50</v>
      </c>
      <c r="H88" s="134">
        <v>53</v>
      </c>
      <c r="I88" s="134">
        <v>46</v>
      </c>
      <c r="J88" s="134">
        <v>56</v>
      </c>
      <c r="K88" s="134">
        <v>55</v>
      </c>
      <c r="L88" s="134">
        <v>50</v>
      </c>
      <c r="M88" s="134">
        <v>50</v>
      </c>
      <c r="N88" s="134">
        <v>53</v>
      </c>
      <c r="O88" s="51">
        <v>15</v>
      </c>
    </row>
    <row r="89" spans="1:15" x14ac:dyDescent="0.35">
      <c r="A89" s="47" t="s">
        <v>21</v>
      </c>
      <c r="B89" s="140" t="s">
        <v>325</v>
      </c>
      <c r="C89" s="64" t="s">
        <v>441</v>
      </c>
      <c r="D89" s="71">
        <v>6</v>
      </c>
      <c r="E89" s="134">
        <v>40</v>
      </c>
      <c r="F89" s="134">
        <v>38</v>
      </c>
      <c r="G89" s="134">
        <v>41</v>
      </c>
      <c r="H89" s="134">
        <v>36</v>
      </c>
      <c r="I89" s="134">
        <v>39</v>
      </c>
      <c r="J89" s="134">
        <v>44</v>
      </c>
      <c r="K89" s="134">
        <v>41</v>
      </c>
      <c r="L89" s="134">
        <v>47</v>
      </c>
      <c r="M89" s="134">
        <v>43</v>
      </c>
      <c r="N89" s="134">
        <v>43</v>
      </c>
      <c r="O89" s="51">
        <v>15.5</v>
      </c>
    </row>
    <row r="90" spans="1:15" ht="16" thickBot="1" x14ac:dyDescent="0.4">
      <c r="A90" s="47" t="s">
        <v>21</v>
      </c>
      <c r="B90" s="25" t="s">
        <v>127</v>
      </c>
      <c r="C90" s="64" t="s">
        <v>441</v>
      </c>
      <c r="D90" s="71">
        <v>10</v>
      </c>
      <c r="E90" s="134">
        <v>50</v>
      </c>
      <c r="F90" s="134">
        <v>47</v>
      </c>
      <c r="G90" s="134">
        <v>44</v>
      </c>
      <c r="H90" s="134">
        <v>46</v>
      </c>
      <c r="I90" s="134">
        <v>45</v>
      </c>
      <c r="J90" s="134">
        <v>43</v>
      </c>
      <c r="K90" s="134">
        <v>46</v>
      </c>
      <c r="L90" s="134">
        <v>50</v>
      </c>
      <c r="M90" s="134">
        <v>45</v>
      </c>
      <c r="N90" s="134">
        <v>47</v>
      </c>
      <c r="O90" s="51">
        <v>12</v>
      </c>
    </row>
    <row r="91" spans="1:15" x14ac:dyDescent="0.35">
      <c r="A91" s="46" t="s">
        <v>15</v>
      </c>
      <c r="B91" s="45" t="s">
        <v>200</v>
      </c>
      <c r="C91" s="130"/>
      <c r="D91" s="72">
        <v>23</v>
      </c>
      <c r="E91" s="132">
        <v>62</v>
      </c>
      <c r="F91" s="132">
        <v>60</v>
      </c>
      <c r="G91" s="132">
        <v>55</v>
      </c>
      <c r="H91" s="132">
        <v>61</v>
      </c>
      <c r="I91" s="132">
        <v>63</v>
      </c>
      <c r="J91" s="132">
        <v>61</v>
      </c>
      <c r="K91" s="132">
        <v>63</v>
      </c>
      <c r="L91" s="132">
        <v>62</v>
      </c>
      <c r="M91" s="132">
        <v>59</v>
      </c>
      <c r="N91" s="132">
        <v>57</v>
      </c>
      <c r="O91" s="50">
        <v>7</v>
      </c>
    </row>
    <row r="92" spans="1:15" x14ac:dyDescent="0.35">
      <c r="A92" s="47" t="s">
        <v>15</v>
      </c>
      <c r="B92" s="25" t="s">
        <v>118</v>
      </c>
      <c r="C92" s="25"/>
      <c r="D92" s="71">
        <v>6</v>
      </c>
      <c r="E92" s="134">
        <v>41</v>
      </c>
      <c r="F92" s="180">
        <v>41</v>
      </c>
      <c r="G92" s="180">
        <v>46</v>
      </c>
      <c r="H92" s="180">
        <v>43</v>
      </c>
      <c r="I92" s="124">
        <v>40</v>
      </c>
      <c r="J92" s="124">
        <v>40</v>
      </c>
      <c r="K92" s="124">
        <v>43</v>
      </c>
      <c r="L92" s="124">
        <v>41</v>
      </c>
      <c r="M92" s="124">
        <v>40</v>
      </c>
      <c r="N92" s="124">
        <v>47</v>
      </c>
      <c r="O92" s="51">
        <v>1.5</v>
      </c>
    </row>
    <row r="93" spans="1:15" x14ac:dyDescent="0.35">
      <c r="A93" s="47" t="s">
        <v>15</v>
      </c>
      <c r="B93" t="s">
        <v>19</v>
      </c>
      <c r="C93" s="23" t="s">
        <v>441</v>
      </c>
      <c r="D93" s="71">
        <v>3</v>
      </c>
      <c r="E93" s="134">
        <v>41</v>
      </c>
      <c r="F93" s="134">
        <v>41</v>
      </c>
      <c r="G93" s="134">
        <v>41</v>
      </c>
      <c r="H93" s="134">
        <v>36</v>
      </c>
      <c r="I93" s="134">
        <v>42</v>
      </c>
      <c r="J93" s="134">
        <v>39</v>
      </c>
      <c r="K93" s="134">
        <v>37</v>
      </c>
      <c r="L93" s="134">
        <v>36</v>
      </c>
      <c r="M93" s="134">
        <v>35</v>
      </c>
      <c r="N93" s="134">
        <v>36</v>
      </c>
      <c r="O93" s="51">
        <v>12.5</v>
      </c>
    </row>
    <row r="94" spans="1:15" x14ac:dyDescent="0.35">
      <c r="A94" s="47" t="s">
        <v>15</v>
      </c>
      <c r="B94" t="s">
        <v>488</v>
      </c>
      <c r="D94" s="71">
        <v>13</v>
      </c>
      <c r="E94" s="134">
        <v>52</v>
      </c>
      <c r="F94" s="134">
        <v>46</v>
      </c>
      <c r="G94" s="134">
        <v>46</v>
      </c>
      <c r="H94" s="134">
        <v>58</v>
      </c>
      <c r="I94" s="134">
        <v>47</v>
      </c>
      <c r="J94" s="134">
        <v>52</v>
      </c>
      <c r="K94" s="134">
        <v>51</v>
      </c>
      <c r="L94" s="134">
        <v>45</v>
      </c>
      <c r="M94" s="124"/>
      <c r="N94" s="124"/>
      <c r="O94" s="51">
        <v>5</v>
      </c>
    </row>
    <row r="95" spans="1:15" x14ac:dyDescent="0.35">
      <c r="A95" s="47" t="s">
        <v>15</v>
      </c>
      <c r="B95" t="s">
        <v>179</v>
      </c>
      <c r="D95" s="71">
        <v>9</v>
      </c>
      <c r="E95" s="134">
        <v>43</v>
      </c>
      <c r="F95" s="134">
        <v>47</v>
      </c>
      <c r="G95" s="134">
        <v>46</v>
      </c>
      <c r="H95" s="134">
        <v>47</v>
      </c>
      <c r="I95" s="134">
        <v>45</v>
      </c>
      <c r="J95" s="134">
        <v>50</v>
      </c>
      <c r="K95" s="134">
        <v>42</v>
      </c>
      <c r="L95" s="134">
        <v>44</v>
      </c>
      <c r="M95" s="134">
        <v>47</v>
      </c>
      <c r="N95" s="134">
        <v>44</v>
      </c>
      <c r="O95" s="51">
        <v>11</v>
      </c>
    </row>
    <row r="96" spans="1:15" x14ac:dyDescent="0.35">
      <c r="A96" s="47" t="s">
        <v>15</v>
      </c>
      <c r="B96" t="s">
        <v>17</v>
      </c>
      <c r="D96" s="71">
        <v>13</v>
      </c>
      <c r="E96" s="134">
        <v>50</v>
      </c>
      <c r="F96" s="134">
        <v>46</v>
      </c>
      <c r="G96" s="134">
        <v>49</v>
      </c>
      <c r="H96" s="134">
        <v>53</v>
      </c>
      <c r="I96" s="134">
        <v>48</v>
      </c>
      <c r="J96" s="134">
        <v>52</v>
      </c>
      <c r="K96" s="134">
        <v>51</v>
      </c>
      <c r="L96" s="180">
        <v>50</v>
      </c>
      <c r="M96" s="180">
        <v>44</v>
      </c>
      <c r="N96" s="180">
        <v>47</v>
      </c>
      <c r="O96" s="51">
        <v>5.5</v>
      </c>
    </row>
    <row r="97" spans="1:15" ht="16" thickBot="1" x14ac:dyDescent="0.4">
      <c r="A97" s="48" t="s">
        <v>15</v>
      </c>
      <c r="B97" s="152" t="s">
        <v>16</v>
      </c>
      <c r="C97" s="49" t="s">
        <v>441</v>
      </c>
      <c r="D97" s="73">
        <v>16</v>
      </c>
      <c r="E97" s="131">
        <v>49</v>
      </c>
      <c r="F97" s="131">
        <v>54</v>
      </c>
      <c r="G97" s="131">
        <v>57</v>
      </c>
      <c r="H97" s="131">
        <v>58</v>
      </c>
      <c r="I97" s="131">
        <v>58</v>
      </c>
      <c r="J97" s="131">
        <v>47</v>
      </c>
      <c r="K97" s="131">
        <v>48</v>
      </c>
      <c r="L97" s="182">
        <v>56</v>
      </c>
      <c r="M97" s="182">
        <v>50</v>
      </c>
      <c r="N97" s="182">
        <v>52</v>
      </c>
      <c r="O97" s="52">
        <v>4.5</v>
      </c>
    </row>
    <row r="98" spans="1:15" x14ac:dyDescent="0.35">
      <c r="A98" s="47" t="s">
        <v>10</v>
      </c>
      <c r="B98" s="25" t="s">
        <v>178</v>
      </c>
      <c r="C98" s="64"/>
      <c r="D98" s="71">
        <v>6</v>
      </c>
      <c r="E98" s="134">
        <v>43</v>
      </c>
      <c r="F98" s="134">
        <v>40</v>
      </c>
      <c r="G98" s="134">
        <v>43</v>
      </c>
      <c r="H98" s="134">
        <v>38</v>
      </c>
      <c r="I98" s="134">
        <v>44</v>
      </c>
      <c r="J98" s="134">
        <v>43</v>
      </c>
      <c r="K98" s="134">
        <v>38</v>
      </c>
      <c r="L98" s="134">
        <v>41</v>
      </c>
      <c r="M98" s="134">
        <v>43</v>
      </c>
      <c r="N98" s="134">
        <v>42</v>
      </c>
      <c r="O98" s="51">
        <v>12.5</v>
      </c>
    </row>
    <row r="99" spans="1:15" x14ac:dyDescent="0.35">
      <c r="A99" s="47" t="s">
        <v>10</v>
      </c>
      <c r="B99" s="25" t="s">
        <v>458</v>
      </c>
      <c r="C99" s="64"/>
      <c r="D99" s="71">
        <v>2</v>
      </c>
      <c r="E99" s="180">
        <v>37</v>
      </c>
      <c r="F99" s="180"/>
      <c r="G99" s="180"/>
      <c r="H99" s="180"/>
      <c r="I99" s="180"/>
      <c r="J99" s="180"/>
      <c r="K99" s="180"/>
      <c r="L99" s="181"/>
      <c r="M99" s="124"/>
      <c r="N99" s="124"/>
      <c r="O99" s="51"/>
    </row>
    <row r="100" spans="1:15" x14ac:dyDescent="0.35">
      <c r="A100" s="47" t="s">
        <v>10</v>
      </c>
      <c r="B100" t="s">
        <v>177</v>
      </c>
      <c r="D100" s="71">
        <v>13</v>
      </c>
      <c r="E100" s="134">
        <v>49</v>
      </c>
      <c r="F100" s="134">
        <v>48</v>
      </c>
      <c r="G100" s="134">
        <v>59</v>
      </c>
      <c r="H100" s="134">
        <v>50</v>
      </c>
      <c r="I100" s="134">
        <v>53</v>
      </c>
      <c r="J100" s="134">
        <v>44</v>
      </c>
      <c r="K100" s="134">
        <v>51</v>
      </c>
      <c r="L100" s="134">
        <v>47</v>
      </c>
      <c r="M100" s="134">
        <v>48</v>
      </c>
      <c r="N100" s="134">
        <v>53</v>
      </c>
      <c r="O100" s="51">
        <v>8</v>
      </c>
    </row>
    <row r="101" spans="1:15" x14ac:dyDescent="0.35">
      <c r="A101" s="47" t="s">
        <v>10</v>
      </c>
      <c r="B101" s="25" t="s">
        <v>175</v>
      </c>
      <c r="C101" s="64"/>
      <c r="D101" s="71">
        <v>12</v>
      </c>
      <c r="E101" s="134">
        <v>51</v>
      </c>
      <c r="F101" s="134">
        <v>48</v>
      </c>
      <c r="G101" s="134">
        <v>46</v>
      </c>
      <c r="H101" s="134">
        <v>53</v>
      </c>
      <c r="I101" s="134">
        <v>46</v>
      </c>
      <c r="J101" s="134">
        <v>50</v>
      </c>
      <c r="K101" s="134">
        <v>45</v>
      </c>
      <c r="L101" s="134">
        <v>49</v>
      </c>
      <c r="M101" s="134">
        <v>47</v>
      </c>
      <c r="N101" s="134">
        <v>60</v>
      </c>
      <c r="O101" s="51">
        <v>11.5</v>
      </c>
    </row>
    <row r="102" spans="1:15" x14ac:dyDescent="0.35">
      <c r="A102" s="47" t="s">
        <v>10</v>
      </c>
      <c r="B102" s="25" t="s">
        <v>14</v>
      </c>
      <c r="D102" s="71">
        <v>15</v>
      </c>
      <c r="E102" s="134">
        <v>57</v>
      </c>
      <c r="F102" s="124">
        <v>53</v>
      </c>
      <c r="G102" s="124">
        <v>47</v>
      </c>
      <c r="H102" s="124">
        <v>49</v>
      </c>
      <c r="I102" s="124">
        <v>54</v>
      </c>
      <c r="J102" s="124">
        <v>54</v>
      </c>
      <c r="K102" s="124">
        <v>48</v>
      </c>
      <c r="L102" s="124">
        <v>47</v>
      </c>
      <c r="M102" s="124">
        <v>53</v>
      </c>
      <c r="N102" s="124">
        <v>54</v>
      </c>
      <c r="O102" s="51">
        <v>0</v>
      </c>
    </row>
    <row r="103" spans="1:15" x14ac:dyDescent="0.35">
      <c r="A103" s="47" t="s">
        <v>10</v>
      </c>
      <c r="B103" s="53" t="s">
        <v>13</v>
      </c>
      <c r="D103" s="71">
        <v>9</v>
      </c>
      <c r="E103" s="134">
        <v>44</v>
      </c>
      <c r="F103" s="134">
        <v>46</v>
      </c>
      <c r="G103" s="134">
        <v>41</v>
      </c>
      <c r="H103" s="134">
        <v>45</v>
      </c>
      <c r="I103" s="134">
        <v>46</v>
      </c>
      <c r="J103" s="134">
        <v>44</v>
      </c>
      <c r="K103" s="134">
        <v>48</v>
      </c>
      <c r="L103" s="134">
        <v>47</v>
      </c>
      <c r="M103" s="134">
        <v>46</v>
      </c>
      <c r="N103" s="134">
        <v>45</v>
      </c>
      <c r="O103" s="51">
        <v>8.5</v>
      </c>
    </row>
    <row r="104" spans="1:15" x14ac:dyDescent="0.35">
      <c r="A104" s="47" t="s">
        <v>10</v>
      </c>
      <c r="B104" s="25" t="s">
        <v>180</v>
      </c>
      <c r="C104" s="64"/>
      <c r="D104" s="71">
        <v>12</v>
      </c>
      <c r="E104" s="124">
        <v>47</v>
      </c>
      <c r="F104" s="124">
        <v>45</v>
      </c>
      <c r="G104" s="124">
        <v>53</v>
      </c>
      <c r="H104" s="124">
        <v>47</v>
      </c>
      <c r="I104" s="124">
        <v>49</v>
      </c>
      <c r="J104" s="124">
        <v>49</v>
      </c>
      <c r="K104" s="124"/>
      <c r="L104" s="124"/>
      <c r="M104" s="124"/>
      <c r="N104" s="124"/>
      <c r="O104" s="51"/>
    </row>
    <row r="105" spans="1:15" x14ac:dyDescent="0.35">
      <c r="A105" s="47" t="s">
        <v>10</v>
      </c>
      <c r="B105" t="s">
        <v>11</v>
      </c>
      <c r="D105" s="71">
        <v>11</v>
      </c>
      <c r="E105" s="134">
        <v>52</v>
      </c>
      <c r="F105" s="134">
        <v>47</v>
      </c>
      <c r="G105" s="134">
        <v>51</v>
      </c>
      <c r="H105" s="134">
        <v>46</v>
      </c>
      <c r="I105" s="134">
        <v>51</v>
      </c>
      <c r="J105" s="134">
        <v>49</v>
      </c>
      <c r="K105" s="134">
        <v>45</v>
      </c>
      <c r="L105" s="134">
        <v>40</v>
      </c>
      <c r="M105" s="134">
        <v>42</v>
      </c>
      <c r="N105" s="134">
        <v>46</v>
      </c>
      <c r="O105" s="51">
        <v>8.5</v>
      </c>
    </row>
    <row r="106" spans="1:15" ht="16" thickBot="1" x14ac:dyDescent="0.4">
      <c r="A106" s="48" t="s">
        <v>10</v>
      </c>
      <c r="B106" s="59" t="s">
        <v>452</v>
      </c>
      <c r="C106" s="129"/>
      <c r="D106" s="73">
        <v>18</v>
      </c>
      <c r="E106" s="131">
        <v>56</v>
      </c>
      <c r="F106" s="182">
        <v>51</v>
      </c>
      <c r="G106" s="126">
        <v>58</v>
      </c>
      <c r="H106" s="126"/>
      <c r="I106" s="126"/>
      <c r="J106" s="126"/>
      <c r="K106" s="126"/>
      <c r="L106" s="126"/>
      <c r="M106" s="126"/>
      <c r="N106" s="126"/>
      <c r="O106" s="52">
        <v>0</v>
      </c>
    </row>
    <row r="107" spans="1:15" x14ac:dyDescent="0.35">
      <c r="A107" s="47" t="s">
        <v>4</v>
      </c>
      <c r="B107" t="s">
        <v>181</v>
      </c>
      <c r="D107" s="71">
        <v>6</v>
      </c>
      <c r="E107" s="134">
        <v>43</v>
      </c>
      <c r="F107" s="134">
        <v>38</v>
      </c>
      <c r="G107" s="134">
        <v>42</v>
      </c>
      <c r="H107" s="134">
        <v>42</v>
      </c>
      <c r="I107" s="134">
        <v>42</v>
      </c>
      <c r="J107" s="134">
        <v>41</v>
      </c>
      <c r="K107" s="134">
        <v>42</v>
      </c>
      <c r="L107" s="134">
        <v>44</v>
      </c>
      <c r="M107" s="134">
        <v>43</v>
      </c>
      <c r="N107" s="180">
        <v>39</v>
      </c>
      <c r="O107" s="51">
        <v>9</v>
      </c>
    </row>
    <row r="108" spans="1:15" x14ac:dyDescent="0.35">
      <c r="A108" s="47" t="s">
        <v>4</v>
      </c>
      <c r="B108" s="25" t="s">
        <v>320</v>
      </c>
      <c r="C108" s="23" t="s">
        <v>441</v>
      </c>
      <c r="D108" s="71">
        <v>13</v>
      </c>
      <c r="E108" s="134">
        <v>51</v>
      </c>
      <c r="F108" s="134">
        <v>43</v>
      </c>
      <c r="G108" s="134">
        <v>51</v>
      </c>
      <c r="H108" s="134">
        <v>49</v>
      </c>
      <c r="I108" s="134">
        <v>44</v>
      </c>
      <c r="J108" s="134">
        <v>45</v>
      </c>
      <c r="K108" s="134">
        <v>50</v>
      </c>
      <c r="L108" s="180">
        <v>54</v>
      </c>
      <c r="M108" s="180">
        <v>51</v>
      </c>
      <c r="N108" s="180">
        <v>54</v>
      </c>
      <c r="O108" s="51">
        <v>11.5</v>
      </c>
    </row>
    <row r="109" spans="1:15" x14ac:dyDescent="0.35">
      <c r="A109" s="47" t="s">
        <v>4</v>
      </c>
      <c r="B109" t="s">
        <v>8</v>
      </c>
      <c r="C109" s="23" t="s">
        <v>441</v>
      </c>
      <c r="D109" s="71">
        <v>16</v>
      </c>
      <c r="E109" s="134">
        <v>49</v>
      </c>
      <c r="F109" s="134">
        <v>54</v>
      </c>
      <c r="G109" s="134">
        <v>55</v>
      </c>
      <c r="H109" s="134">
        <v>54</v>
      </c>
      <c r="I109" s="134">
        <v>50</v>
      </c>
      <c r="J109" s="134">
        <v>48</v>
      </c>
      <c r="K109" s="134">
        <v>59</v>
      </c>
      <c r="L109" s="134">
        <v>52</v>
      </c>
      <c r="M109" s="180">
        <v>52</v>
      </c>
      <c r="N109" s="180">
        <v>52</v>
      </c>
      <c r="O109" s="51">
        <v>6.5</v>
      </c>
    </row>
    <row r="110" spans="1:15" x14ac:dyDescent="0.35">
      <c r="A110" s="47" t="s">
        <v>4</v>
      </c>
      <c r="B110" t="s">
        <v>7</v>
      </c>
      <c r="D110" s="71">
        <v>14</v>
      </c>
      <c r="E110" s="134">
        <v>51</v>
      </c>
      <c r="F110" s="134">
        <v>47</v>
      </c>
      <c r="G110" s="134">
        <v>48</v>
      </c>
      <c r="H110" s="134">
        <v>52</v>
      </c>
      <c r="I110" s="134">
        <v>44</v>
      </c>
      <c r="J110" s="134">
        <v>48</v>
      </c>
      <c r="K110" s="134">
        <v>54</v>
      </c>
      <c r="L110" s="180">
        <v>52</v>
      </c>
      <c r="M110" s="180">
        <v>57</v>
      </c>
      <c r="N110" s="180">
        <v>55</v>
      </c>
      <c r="O110" s="51">
        <v>11</v>
      </c>
    </row>
    <row r="111" spans="1:15" x14ac:dyDescent="0.35">
      <c r="A111" s="47" t="s">
        <v>4</v>
      </c>
      <c r="B111" t="s">
        <v>174</v>
      </c>
      <c r="C111" s="23" t="s">
        <v>441</v>
      </c>
      <c r="D111" s="71">
        <v>19</v>
      </c>
      <c r="E111" s="134">
        <v>55</v>
      </c>
      <c r="F111" s="134">
        <v>52</v>
      </c>
      <c r="G111" s="134">
        <v>53</v>
      </c>
      <c r="H111" s="134">
        <v>60</v>
      </c>
      <c r="I111" s="134">
        <v>55</v>
      </c>
      <c r="J111" s="134">
        <v>59</v>
      </c>
      <c r="K111" s="180">
        <v>53</v>
      </c>
      <c r="L111" s="180">
        <v>56</v>
      </c>
      <c r="M111" s="180">
        <v>63</v>
      </c>
      <c r="N111" s="180">
        <v>54</v>
      </c>
      <c r="O111" s="51">
        <v>5.5</v>
      </c>
    </row>
    <row r="112" spans="1:15" x14ac:dyDescent="0.35">
      <c r="A112" s="47" t="s">
        <v>4</v>
      </c>
      <c r="B112" s="53" t="s">
        <v>6</v>
      </c>
      <c r="D112" s="71">
        <v>8</v>
      </c>
      <c r="E112" s="134">
        <v>45</v>
      </c>
      <c r="F112" s="134">
        <v>48</v>
      </c>
      <c r="G112" s="134">
        <v>46</v>
      </c>
      <c r="H112" s="134">
        <v>42</v>
      </c>
      <c r="I112" s="134">
        <v>45</v>
      </c>
      <c r="J112" s="134">
        <v>48</v>
      </c>
      <c r="K112" s="134">
        <v>43</v>
      </c>
      <c r="L112" s="180">
        <v>43</v>
      </c>
      <c r="M112" s="180">
        <v>41</v>
      </c>
      <c r="N112" s="180">
        <v>43</v>
      </c>
      <c r="O112" s="51">
        <v>6</v>
      </c>
    </row>
    <row r="113" spans="1:15" x14ac:dyDescent="0.35">
      <c r="A113" s="47" t="s">
        <v>4</v>
      </c>
      <c r="B113" s="25" t="s">
        <v>192</v>
      </c>
      <c r="C113" s="64"/>
      <c r="D113" s="71">
        <v>11</v>
      </c>
      <c r="E113" s="134">
        <v>46</v>
      </c>
      <c r="F113" s="134">
        <v>44</v>
      </c>
      <c r="G113" s="134">
        <v>49</v>
      </c>
      <c r="H113" s="134">
        <v>47</v>
      </c>
      <c r="I113" s="134">
        <v>45</v>
      </c>
      <c r="J113" s="134">
        <v>47</v>
      </c>
      <c r="K113" s="134">
        <v>51</v>
      </c>
      <c r="L113" s="180">
        <v>42</v>
      </c>
      <c r="M113" s="180">
        <v>45</v>
      </c>
      <c r="N113" s="180">
        <v>54</v>
      </c>
      <c r="O113" s="51">
        <v>4</v>
      </c>
    </row>
    <row r="114" spans="1:15" ht="16" thickBot="1" x14ac:dyDescent="0.4">
      <c r="A114" s="47" t="s">
        <v>4</v>
      </c>
      <c r="B114" s="25" t="s">
        <v>3</v>
      </c>
      <c r="C114" s="64"/>
      <c r="D114" s="71">
        <v>8</v>
      </c>
      <c r="E114" s="134">
        <v>42</v>
      </c>
      <c r="F114" s="134">
        <v>40</v>
      </c>
      <c r="G114" s="134">
        <v>40</v>
      </c>
      <c r="H114" s="134">
        <v>47</v>
      </c>
      <c r="I114" s="134">
        <v>46</v>
      </c>
      <c r="J114" s="134">
        <v>46</v>
      </c>
      <c r="K114" s="134">
        <v>46</v>
      </c>
      <c r="L114" s="134">
        <v>43</v>
      </c>
      <c r="M114" s="134">
        <v>44</v>
      </c>
      <c r="N114" s="180">
        <v>45</v>
      </c>
      <c r="O114" s="51">
        <v>12.5</v>
      </c>
    </row>
    <row r="115" spans="1:15" x14ac:dyDescent="0.35">
      <c r="A115" s="46" t="s">
        <v>194</v>
      </c>
      <c r="B115" s="45" t="s">
        <v>190</v>
      </c>
      <c r="C115" s="130"/>
      <c r="D115" s="72">
        <v>7</v>
      </c>
      <c r="E115" s="132">
        <v>39</v>
      </c>
      <c r="F115" s="132">
        <v>41</v>
      </c>
      <c r="G115" s="132">
        <v>41</v>
      </c>
      <c r="H115" s="132">
        <v>40</v>
      </c>
      <c r="I115" s="132">
        <v>44</v>
      </c>
      <c r="J115" s="132">
        <v>46</v>
      </c>
      <c r="K115" s="132">
        <v>43</v>
      </c>
      <c r="L115" s="132">
        <v>46</v>
      </c>
      <c r="M115" s="132">
        <v>44</v>
      </c>
      <c r="N115" s="132">
        <v>44</v>
      </c>
      <c r="O115" s="50">
        <v>15.5</v>
      </c>
    </row>
    <row r="116" spans="1:15" x14ac:dyDescent="0.35">
      <c r="A116" s="47" t="s">
        <v>194</v>
      </c>
      <c r="B116" s="25" t="s">
        <v>191</v>
      </c>
      <c r="C116" s="64"/>
      <c r="D116" s="71">
        <v>7</v>
      </c>
      <c r="E116" s="134">
        <v>42</v>
      </c>
      <c r="F116" s="134">
        <v>42</v>
      </c>
      <c r="G116" s="134">
        <v>40</v>
      </c>
      <c r="H116" s="134">
        <v>44</v>
      </c>
      <c r="I116" s="134">
        <v>43</v>
      </c>
      <c r="J116" s="134">
        <v>44</v>
      </c>
      <c r="K116" s="134">
        <v>39</v>
      </c>
      <c r="L116" s="134">
        <v>44</v>
      </c>
      <c r="M116" s="134">
        <v>45</v>
      </c>
      <c r="N116" s="134">
        <v>42</v>
      </c>
      <c r="O116" s="51">
        <v>16</v>
      </c>
    </row>
    <row r="117" spans="1:15" x14ac:dyDescent="0.35">
      <c r="A117" s="47" t="s">
        <v>194</v>
      </c>
      <c r="B117" s="53" t="s">
        <v>187</v>
      </c>
      <c r="D117" s="71">
        <v>8</v>
      </c>
      <c r="E117" s="134">
        <v>44</v>
      </c>
      <c r="F117" s="134">
        <v>39</v>
      </c>
      <c r="G117" s="134">
        <v>47</v>
      </c>
      <c r="H117" s="134">
        <v>43</v>
      </c>
      <c r="I117" s="134">
        <v>43</v>
      </c>
      <c r="J117" s="134">
        <v>42</v>
      </c>
      <c r="K117" s="134">
        <v>46</v>
      </c>
      <c r="L117" s="134">
        <v>44</v>
      </c>
      <c r="M117" s="134">
        <v>45</v>
      </c>
      <c r="N117" s="134">
        <v>48</v>
      </c>
      <c r="O117" s="51">
        <v>12</v>
      </c>
    </row>
    <row r="118" spans="1:15" x14ac:dyDescent="0.35">
      <c r="A118" s="47" t="s">
        <v>194</v>
      </c>
      <c r="B118" s="25" t="s">
        <v>440</v>
      </c>
      <c r="C118" s="64"/>
      <c r="D118" s="71">
        <v>10</v>
      </c>
      <c r="E118" s="180">
        <v>41</v>
      </c>
      <c r="F118" s="180">
        <v>52</v>
      </c>
      <c r="G118" s="180">
        <v>45</v>
      </c>
      <c r="H118" s="124"/>
      <c r="I118" s="124"/>
      <c r="J118" s="124"/>
      <c r="K118" s="124"/>
      <c r="L118" s="124"/>
      <c r="M118" s="124"/>
      <c r="N118" s="124"/>
      <c r="O118" s="51"/>
    </row>
    <row r="119" spans="1:15" x14ac:dyDescent="0.35">
      <c r="A119" s="47" t="s">
        <v>194</v>
      </c>
      <c r="B119" s="25" t="s">
        <v>195</v>
      </c>
      <c r="C119" s="64"/>
      <c r="D119" s="71">
        <v>10</v>
      </c>
      <c r="E119" s="134">
        <v>49</v>
      </c>
      <c r="F119" s="134">
        <v>41</v>
      </c>
      <c r="G119" s="134">
        <v>44</v>
      </c>
      <c r="H119" s="134">
        <v>46</v>
      </c>
      <c r="I119" s="134">
        <v>48</v>
      </c>
      <c r="J119" s="134">
        <v>40</v>
      </c>
      <c r="K119" s="134">
        <v>43</v>
      </c>
      <c r="L119" s="134">
        <v>48</v>
      </c>
      <c r="M119" s="134">
        <v>50</v>
      </c>
      <c r="N119" s="134">
        <v>48</v>
      </c>
      <c r="O119" s="51">
        <v>14</v>
      </c>
    </row>
    <row r="120" spans="1:15" ht="16" thickBot="1" x14ac:dyDescent="0.4">
      <c r="A120" s="48" t="s">
        <v>194</v>
      </c>
      <c r="B120" s="55" t="s">
        <v>201</v>
      </c>
      <c r="C120" s="129"/>
      <c r="D120" s="73">
        <v>4</v>
      </c>
      <c r="E120" s="131">
        <v>41</v>
      </c>
      <c r="F120" s="131">
        <v>41</v>
      </c>
      <c r="G120" s="131">
        <v>42</v>
      </c>
      <c r="H120" s="131">
        <v>37</v>
      </c>
      <c r="I120" s="131">
        <v>36</v>
      </c>
      <c r="J120" s="131">
        <v>42</v>
      </c>
      <c r="K120" s="126">
        <v>41</v>
      </c>
      <c r="L120" s="126">
        <v>40</v>
      </c>
      <c r="M120" s="126">
        <v>41</v>
      </c>
      <c r="N120" s="126">
        <v>32</v>
      </c>
      <c r="O120" s="52">
        <v>8</v>
      </c>
    </row>
    <row r="121" spans="1:15" x14ac:dyDescent="0.35"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</row>
    <row r="122" spans="1:15" x14ac:dyDescent="0.35"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</row>
    <row r="123" spans="1:15" x14ac:dyDescent="0.35"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</row>
  </sheetData>
  <sortState xmlns:xlrd2="http://schemas.microsoft.com/office/spreadsheetml/2017/richdata2" ref="A3:O120">
    <sortCondition ref="A3:A120"/>
    <sortCondition ref="B3:B120"/>
  </sortState>
  <printOptions horizontalCentered="1" verticalCentered="1" gridLines="1"/>
  <pageMargins left="0" right="0" top="0" bottom="0" header="0.3" footer="0.3"/>
  <pageSetup scale="76" fitToHeight="2" orientation="portrait" r:id="rId1"/>
  <rowBreaks count="1" manualBreakCount="1">
    <brk id="6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78"/>
  <sheetViews>
    <sheetView zoomScaleNormal="100" workbookViewId="0">
      <pane ySplit="2" topLeftCell="A92" activePane="bottomLeft" state="frozen"/>
      <selection sqref="A1:I1048576"/>
      <selection pane="bottomLeft" activeCell="O117" sqref="O3:O117"/>
    </sheetView>
  </sheetViews>
  <sheetFormatPr defaultColWidth="10.7265625" defaultRowHeight="15.5" x14ac:dyDescent="0.35"/>
  <cols>
    <col min="1" max="1" width="5.81640625" style="3" bestFit="1" customWidth="1"/>
    <col min="2" max="2" width="20.1796875" customWidth="1"/>
    <col min="3" max="3" width="4.26953125" style="23" customWidth="1"/>
    <col min="4" max="4" width="7.1796875" style="71" customWidth="1"/>
    <col min="5" max="13" width="5.54296875" style="23" bestFit="1" customWidth="1"/>
    <col min="14" max="14" width="6.54296875" style="23" bestFit="1" customWidth="1"/>
    <col min="15" max="15" width="6.54296875" style="24" bestFit="1" customWidth="1"/>
    <col min="16" max="16" width="6.54296875" bestFit="1" customWidth="1"/>
    <col min="17" max="17" width="5.1796875" bestFit="1" customWidth="1"/>
    <col min="18" max="18" width="4.7265625" bestFit="1" customWidth="1"/>
    <col min="19" max="19" width="9.1796875" bestFit="1" customWidth="1"/>
    <col min="20" max="20" width="5.81640625" bestFit="1" customWidth="1"/>
    <col min="21" max="21" width="50" bestFit="1" customWidth="1"/>
    <col min="22" max="24" width="0" hidden="1" customWidth="1"/>
    <col min="25" max="25" width="2.453125" hidden="1" customWidth="1"/>
    <col min="26" max="26" width="17.7265625" hidden="1" customWidth="1"/>
    <col min="27" max="27" width="10.453125" hidden="1" customWidth="1"/>
    <col min="28" max="30" width="0" hidden="1" customWidth="1"/>
    <col min="31" max="31" width="4" hidden="1" customWidth="1"/>
    <col min="32" max="33" width="0" hidden="1" customWidth="1"/>
    <col min="34" max="34" width="2.26953125" bestFit="1" customWidth="1"/>
    <col min="35" max="35" width="17.54296875" bestFit="1" customWidth="1"/>
    <col min="36" max="36" width="3" bestFit="1" customWidth="1"/>
  </cols>
  <sheetData>
    <row r="1" spans="1:21" x14ac:dyDescent="0.35">
      <c r="A1" s="46" t="s">
        <v>36</v>
      </c>
      <c r="B1" s="141" t="s">
        <v>35</v>
      </c>
      <c r="C1" s="142"/>
      <c r="D1" s="72" t="s">
        <v>34</v>
      </c>
      <c r="E1" s="142" t="s">
        <v>33</v>
      </c>
      <c r="F1" s="142" t="s">
        <v>32</v>
      </c>
      <c r="G1" s="142" t="s">
        <v>31</v>
      </c>
      <c r="H1" s="142" t="s">
        <v>30</v>
      </c>
      <c r="I1" s="142" t="s">
        <v>29</v>
      </c>
      <c r="J1" s="142" t="s">
        <v>28</v>
      </c>
      <c r="K1" s="142" t="s">
        <v>27</v>
      </c>
      <c r="L1" s="142" t="s">
        <v>26</v>
      </c>
      <c r="M1" s="142" t="s">
        <v>25</v>
      </c>
      <c r="N1" s="143" t="s">
        <v>24</v>
      </c>
      <c r="O1" s="50" t="s">
        <v>87</v>
      </c>
      <c r="T1" s="44">
        <v>27</v>
      </c>
      <c r="U1" t="s">
        <v>199</v>
      </c>
    </row>
    <row r="2" spans="1:21" ht="16" thickBot="1" x14ac:dyDescent="0.4">
      <c r="A2" s="144"/>
      <c r="B2" s="145">
        <v>45777</v>
      </c>
      <c r="C2" s="146" t="s">
        <v>443</v>
      </c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t="s">
        <v>108</v>
      </c>
      <c r="Q2" t="s">
        <v>109</v>
      </c>
      <c r="R2" t="s">
        <v>110</v>
      </c>
      <c r="S2" t="s">
        <v>111</v>
      </c>
      <c r="T2" t="s">
        <v>34</v>
      </c>
      <c r="U2" s="56" t="s">
        <v>442</v>
      </c>
    </row>
    <row r="3" spans="1:21" x14ac:dyDescent="0.35">
      <c r="A3" s="46" t="s">
        <v>82</v>
      </c>
      <c r="B3" s="57" t="s">
        <v>145</v>
      </c>
      <c r="C3" s="128"/>
      <c r="D3" s="72">
        <v>18</v>
      </c>
      <c r="E3" s="134">
        <v>59</v>
      </c>
      <c r="F3" s="134">
        <v>55</v>
      </c>
      <c r="G3" s="134">
        <v>49</v>
      </c>
      <c r="H3" s="134">
        <v>59</v>
      </c>
      <c r="I3" s="134">
        <v>57</v>
      </c>
      <c r="J3" s="134">
        <v>60</v>
      </c>
      <c r="K3" s="134">
        <v>59</v>
      </c>
      <c r="L3" s="124">
        <v>52</v>
      </c>
      <c r="M3" s="124">
        <v>53</v>
      </c>
      <c r="N3" s="124">
        <v>49</v>
      </c>
      <c r="O3" s="50"/>
      <c r="P3">
        <f t="shared" ref="P3:P34" si="0">SUM(E3:N3)</f>
        <v>552</v>
      </c>
      <c r="Q3">
        <f t="shared" ref="Q3:Q34" si="1">MAX(E3:N3)</f>
        <v>60</v>
      </c>
      <c r="R3">
        <f t="shared" ref="R3:R34" si="2">MIN(E3:N3)</f>
        <v>49</v>
      </c>
      <c r="S3">
        <f t="shared" ref="S3:S28" si="3">P3-Q3-R3</f>
        <v>443</v>
      </c>
      <c r="T3" s="54">
        <f>((S3/8)-35)*0.9</f>
        <v>18.337500000000002</v>
      </c>
    </row>
    <row r="4" spans="1:21" x14ac:dyDescent="0.35">
      <c r="A4" s="58" t="s">
        <v>82</v>
      </c>
      <c r="B4" s="25" t="s">
        <v>326</v>
      </c>
      <c r="C4" s="64"/>
      <c r="D4" s="71">
        <v>9</v>
      </c>
      <c r="E4" s="124">
        <v>42</v>
      </c>
      <c r="F4" s="124">
        <v>47</v>
      </c>
      <c r="G4" s="124"/>
      <c r="H4" s="124"/>
      <c r="I4" s="124"/>
      <c r="J4" s="124"/>
      <c r="K4" s="124"/>
      <c r="L4" s="124"/>
      <c r="M4" s="124"/>
      <c r="N4" s="124"/>
      <c r="O4" s="51"/>
      <c r="P4">
        <f t="shared" si="0"/>
        <v>89</v>
      </c>
      <c r="Q4">
        <f t="shared" si="1"/>
        <v>47</v>
      </c>
      <c r="R4">
        <f t="shared" si="2"/>
        <v>42</v>
      </c>
      <c r="S4">
        <f t="shared" si="3"/>
        <v>0</v>
      </c>
      <c r="T4" s="54"/>
    </row>
    <row r="5" spans="1:21" x14ac:dyDescent="0.35">
      <c r="A5" s="58" t="s">
        <v>82</v>
      </c>
      <c r="B5" t="s">
        <v>91</v>
      </c>
      <c r="D5" s="71">
        <v>7</v>
      </c>
      <c r="E5" s="134">
        <v>40</v>
      </c>
      <c r="F5" s="134">
        <v>42</v>
      </c>
      <c r="G5" s="134">
        <v>44</v>
      </c>
      <c r="H5" s="134">
        <v>46</v>
      </c>
      <c r="I5" s="134">
        <v>43</v>
      </c>
      <c r="J5" s="134">
        <v>42</v>
      </c>
      <c r="K5" s="134">
        <v>40</v>
      </c>
      <c r="L5" s="124">
        <v>44</v>
      </c>
      <c r="M5" s="124">
        <v>45</v>
      </c>
      <c r="N5" s="124">
        <v>45</v>
      </c>
      <c r="O5" s="51"/>
      <c r="P5">
        <f t="shared" si="0"/>
        <v>431</v>
      </c>
      <c r="Q5">
        <f t="shared" si="1"/>
        <v>46</v>
      </c>
      <c r="R5">
        <f t="shared" si="2"/>
        <v>40</v>
      </c>
      <c r="S5">
        <f t="shared" si="3"/>
        <v>345</v>
      </c>
      <c r="T5" s="54">
        <f t="shared" ref="T5:T13" si="4">((S5/8)-35)*0.9</f>
        <v>7.3125</v>
      </c>
    </row>
    <row r="6" spans="1:21" x14ac:dyDescent="0.35">
      <c r="A6" s="58" t="s">
        <v>82</v>
      </c>
      <c r="B6" t="s">
        <v>84</v>
      </c>
      <c r="C6" s="23" t="s">
        <v>441</v>
      </c>
      <c r="D6" s="71">
        <v>12</v>
      </c>
      <c r="E6" s="135">
        <v>50</v>
      </c>
      <c r="F6" s="124">
        <v>50</v>
      </c>
      <c r="G6" s="124">
        <v>44</v>
      </c>
      <c r="H6" s="124">
        <v>45</v>
      </c>
      <c r="I6" s="124">
        <v>48</v>
      </c>
      <c r="J6" s="124">
        <v>52</v>
      </c>
      <c r="K6" s="124">
        <v>49</v>
      </c>
      <c r="L6" s="124">
        <v>45</v>
      </c>
      <c r="M6" s="124">
        <v>50</v>
      </c>
      <c r="N6" s="124">
        <v>47</v>
      </c>
      <c r="O6" s="51"/>
      <c r="P6">
        <f t="shared" si="0"/>
        <v>480</v>
      </c>
      <c r="Q6">
        <f t="shared" si="1"/>
        <v>52</v>
      </c>
      <c r="R6">
        <f t="shared" si="2"/>
        <v>44</v>
      </c>
      <c r="S6">
        <f t="shared" si="3"/>
        <v>384</v>
      </c>
      <c r="T6" s="54">
        <f t="shared" si="4"/>
        <v>11.700000000000001</v>
      </c>
    </row>
    <row r="7" spans="1:21" x14ac:dyDescent="0.35">
      <c r="A7" s="47" t="s">
        <v>82</v>
      </c>
      <c r="B7" s="25" t="s">
        <v>196</v>
      </c>
      <c r="C7" s="64"/>
      <c r="D7" s="71">
        <v>7</v>
      </c>
      <c r="E7" s="134">
        <v>45</v>
      </c>
      <c r="F7" s="134">
        <v>42</v>
      </c>
      <c r="G7" s="134">
        <v>43</v>
      </c>
      <c r="H7" s="134">
        <v>44</v>
      </c>
      <c r="I7" s="134">
        <v>43</v>
      </c>
      <c r="J7" s="134">
        <v>42</v>
      </c>
      <c r="K7" s="134">
        <v>44</v>
      </c>
      <c r="L7" s="134">
        <v>43</v>
      </c>
      <c r="M7" s="135">
        <v>44</v>
      </c>
      <c r="N7" s="124">
        <v>43</v>
      </c>
      <c r="O7" s="51"/>
      <c r="P7">
        <f t="shared" si="0"/>
        <v>433</v>
      </c>
      <c r="Q7">
        <f t="shared" si="1"/>
        <v>45</v>
      </c>
      <c r="R7">
        <f t="shared" si="2"/>
        <v>42</v>
      </c>
      <c r="S7">
        <f t="shared" si="3"/>
        <v>346</v>
      </c>
      <c r="T7" s="54">
        <f t="shared" si="4"/>
        <v>7.4249999999999998</v>
      </c>
    </row>
    <row r="8" spans="1:21" x14ac:dyDescent="0.35">
      <c r="A8" s="58" t="s">
        <v>82</v>
      </c>
      <c r="B8" t="s">
        <v>313</v>
      </c>
      <c r="D8" s="71">
        <v>10</v>
      </c>
      <c r="E8" s="134">
        <v>51</v>
      </c>
      <c r="F8" s="134">
        <v>45</v>
      </c>
      <c r="G8" s="134">
        <v>45</v>
      </c>
      <c r="H8" s="134">
        <v>41</v>
      </c>
      <c r="I8" s="134">
        <v>42</v>
      </c>
      <c r="J8" s="134">
        <v>45</v>
      </c>
      <c r="K8" s="134">
        <v>48</v>
      </c>
      <c r="L8" s="134">
        <v>51</v>
      </c>
      <c r="M8" s="134">
        <v>47</v>
      </c>
      <c r="N8" s="135">
        <v>46</v>
      </c>
      <c r="O8" s="51"/>
      <c r="P8">
        <f t="shared" si="0"/>
        <v>461</v>
      </c>
      <c r="Q8">
        <f t="shared" si="1"/>
        <v>51</v>
      </c>
      <c r="R8">
        <f t="shared" si="2"/>
        <v>41</v>
      </c>
      <c r="S8">
        <f t="shared" si="3"/>
        <v>369</v>
      </c>
      <c r="T8" s="54">
        <f t="shared" si="4"/>
        <v>10.012500000000001</v>
      </c>
    </row>
    <row r="9" spans="1:21" x14ac:dyDescent="0.35">
      <c r="A9" s="47" t="s">
        <v>82</v>
      </c>
      <c r="B9" t="s">
        <v>86</v>
      </c>
      <c r="D9" s="71">
        <v>6</v>
      </c>
      <c r="E9" s="134">
        <v>40</v>
      </c>
      <c r="F9" s="134">
        <v>44</v>
      </c>
      <c r="G9" s="134">
        <v>39</v>
      </c>
      <c r="H9" s="134">
        <v>43</v>
      </c>
      <c r="I9" s="134">
        <v>47</v>
      </c>
      <c r="J9" s="134">
        <v>41</v>
      </c>
      <c r="K9" s="134">
        <v>43</v>
      </c>
      <c r="L9" s="134">
        <v>40</v>
      </c>
      <c r="M9" s="134">
        <v>42</v>
      </c>
      <c r="N9" s="124">
        <v>40</v>
      </c>
      <c r="O9" s="51"/>
      <c r="P9">
        <f t="shared" si="0"/>
        <v>419</v>
      </c>
      <c r="Q9">
        <f t="shared" si="1"/>
        <v>47</v>
      </c>
      <c r="R9">
        <f t="shared" si="2"/>
        <v>39</v>
      </c>
      <c r="S9">
        <f t="shared" si="3"/>
        <v>333</v>
      </c>
      <c r="T9" s="54">
        <f t="shared" si="4"/>
        <v>5.9625000000000004</v>
      </c>
    </row>
    <row r="10" spans="1:21" x14ac:dyDescent="0.35">
      <c r="A10" s="47" t="s">
        <v>82</v>
      </c>
      <c r="B10" t="s">
        <v>319</v>
      </c>
      <c r="D10" s="71">
        <v>8</v>
      </c>
      <c r="E10" s="134">
        <v>39</v>
      </c>
      <c r="F10" s="134">
        <v>43</v>
      </c>
      <c r="G10" s="134">
        <v>50</v>
      </c>
      <c r="H10" s="134">
        <v>44</v>
      </c>
      <c r="I10" s="134">
        <v>44</v>
      </c>
      <c r="J10" s="134">
        <v>45</v>
      </c>
      <c r="K10" s="134">
        <v>42</v>
      </c>
      <c r="L10" s="134">
        <v>47</v>
      </c>
      <c r="M10" s="134">
        <v>42</v>
      </c>
      <c r="N10" s="134">
        <v>48</v>
      </c>
      <c r="O10" s="51"/>
      <c r="P10">
        <f t="shared" si="0"/>
        <v>444</v>
      </c>
      <c r="Q10">
        <f t="shared" si="1"/>
        <v>50</v>
      </c>
      <c r="R10">
        <f t="shared" si="2"/>
        <v>39</v>
      </c>
      <c r="S10">
        <f t="shared" si="3"/>
        <v>355</v>
      </c>
      <c r="T10" s="54">
        <f t="shared" si="4"/>
        <v>8.4375</v>
      </c>
    </row>
    <row r="11" spans="1:21" ht="16" thickBot="1" x14ac:dyDescent="0.4">
      <c r="A11" s="47" t="s">
        <v>82</v>
      </c>
      <c r="B11" s="140" t="s">
        <v>83</v>
      </c>
      <c r="C11" s="64" t="s">
        <v>441</v>
      </c>
      <c r="D11" s="71">
        <v>17</v>
      </c>
      <c r="E11" s="134">
        <v>51</v>
      </c>
      <c r="F11" s="134">
        <v>53</v>
      </c>
      <c r="G11" s="134">
        <v>52</v>
      </c>
      <c r="H11" s="134">
        <v>60</v>
      </c>
      <c r="I11" s="134">
        <v>53</v>
      </c>
      <c r="J11" s="134">
        <v>56</v>
      </c>
      <c r="K11" s="135">
        <v>56</v>
      </c>
      <c r="L11" s="124">
        <v>52</v>
      </c>
      <c r="M11" s="124">
        <v>56</v>
      </c>
      <c r="N11" s="124">
        <v>56</v>
      </c>
      <c r="O11" s="51"/>
      <c r="P11">
        <f t="shared" si="0"/>
        <v>545</v>
      </c>
      <c r="Q11">
        <f t="shared" si="1"/>
        <v>60</v>
      </c>
      <c r="R11">
        <f t="shared" si="2"/>
        <v>51</v>
      </c>
      <c r="S11">
        <f t="shared" si="3"/>
        <v>434</v>
      </c>
      <c r="T11" s="54">
        <f t="shared" si="4"/>
        <v>17.324999999999999</v>
      </c>
    </row>
    <row r="12" spans="1:21" x14ac:dyDescent="0.35">
      <c r="A12" s="46" t="s">
        <v>202</v>
      </c>
      <c r="B12" s="70" t="s">
        <v>193</v>
      </c>
      <c r="C12" s="128"/>
      <c r="D12" s="72">
        <v>9</v>
      </c>
      <c r="E12" s="132">
        <v>46</v>
      </c>
      <c r="F12" s="132">
        <v>41</v>
      </c>
      <c r="G12" s="132">
        <v>43</v>
      </c>
      <c r="H12" s="132">
        <v>44</v>
      </c>
      <c r="I12" s="132">
        <v>47</v>
      </c>
      <c r="J12" s="132">
        <v>45</v>
      </c>
      <c r="K12" s="132">
        <v>48</v>
      </c>
      <c r="L12" s="132">
        <v>43</v>
      </c>
      <c r="M12" s="132">
        <v>46</v>
      </c>
      <c r="N12" s="132">
        <v>45</v>
      </c>
      <c r="O12" s="50"/>
      <c r="P12">
        <f t="shared" si="0"/>
        <v>448</v>
      </c>
      <c r="Q12">
        <f t="shared" si="1"/>
        <v>48</v>
      </c>
      <c r="R12">
        <f t="shared" si="2"/>
        <v>41</v>
      </c>
      <c r="S12">
        <f t="shared" si="3"/>
        <v>359</v>
      </c>
      <c r="T12" s="54">
        <f t="shared" si="4"/>
        <v>8.8875000000000011</v>
      </c>
    </row>
    <row r="13" spans="1:21" x14ac:dyDescent="0.35">
      <c r="A13" s="47" t="s">
        <v>202</v>
      </c>
      <c r="B13" s="25" t="s">
        <v>314</v>
      </c>
      <c r="C13" s="64"/>
      <c r="D13" s="71">
        <v>6</v>
      </c>
      <c r="E13" s="124">
        <v>38</v>
      </c>
      <c r="F13" s="124">
        <v>40</v>
      </c>
      <c r="G13" s="124">
        <v>43</v>
      </c>
      <c r="H13" s="124">
        <v>43</v>
      </c>
      <c r="I13" s="124">
        <v>42</v>
      </c>
      <c r="J13" s="124">
        <v>40</v>
      </c>
      <c r="K13" s="124">
        <v>42</v>
      </c>
      <c r="L13" s="124">
        <v>44</v>
      </c>
      <c r="M13" s="124">
        <v>39</v>
      </c>
      <c r="N13" s="124">
        <v>44</v>
      </c>
      <c r="O13" s="51"/>
      <c r="P13">
        <f t="shared" si="0"/>
        <v>415</v>
      </c>
      <c r="Q13">
        <f t="shared" si="1"/>
        <v>44</v>
      </c>
      <c r="R13">
        <f t="shared" si="2"/>
        <v>38</v>
      </c>
      <c r="S13">
        <f t="shared" si="3"/>
        <v>333</v>
      </c>
      <c r="T13" s="54">
        <f t="shared" si="4"/>
        <v>5.9625000000000004</v>
      </c>
    </row>
    <row r="14" spans="1:21" x14ac:dyDescent="0.35">
      <c r="A14" s="47" t="s">
        <v>202</v>
      </c>
      <c r="B14" s="25" t="s">
        <v>315</v>
      </c>
      <c r="C14" s="64"/>
      <c r="D14" s="71">
        <v>8</v>
      </c>
      <c r="E14" s="124">
        <v>41</v>
      </c>
      <c r="F14" s="124">
        <v>40</v>
      </c>
      <c r="G14" s="124">
        <v>49</v>
      </c>
      <c r="H14" s="124">
        <v>47</v>
      </c>
      <c r="I14" s="124"/>
      <c r="J14" s="124"/>
      <c r="K14" s="124"/>
      <c r="L14" s="124"/>
      <c r="M14" s="124"/>
      <c r="N14" s="124"/>
      <c r="O14" s="51"/>
      <c r="P14">
        <f t="shared" si="0"/>
        <v>177</v>
      </c>
      <c r="Q14">
        <f t="shared" si="1"/>
        <v>49</v>
      </c>
      <c r="R14">
        <f t="shared" si="2"/>
        <v>40</v>
      </c>
      <c r="S14">
        <f t="shared" si="3"/>
        <v>88</v>
      </c>
      <c r="T14" s="54">
        <f>((P14/4)-35)*0.9</f>
        <v>8.3250000000000011</v>
      </c>
    </row>
    <row r="15" spans="1:21" x14ac:dyDescent="0.35">
      <c r="A15" s="47" t="s">
        <v>202</v>
      </c>
      <c r="B15" s="25" t="s">
        <v>318</v>
      </c>
      <c r="C15" s="64"/>
      <c r="D15" s="71">
        <v>9</v>
      </c>
      <c r="E15" s="134">
        <v>45</v>
      </c>
      <c r="F15" s="134">
        <v>46</v>
      </c>
      <c r="G15" s="134">
        <v>45</v>
      </c>
      <c r="H15" s="134">
        <v>41</v>
      </c>
      <c r="I15" s="134">
        <v>57</v>
      </c>
      <c r="J15" s="134">
        <v>44</v>
      </c>
      <c r="K15" s="134">
        <v>43</v>
      </c>
      <c r="L15" s="134">
        <v>45</v>
      </c>
      <c r="M15" s="134">
        <v>42</v>
      </c>
      <c r="N15" s="134">
        <v>54</v>
      </c>
      <c r="O15" s="51"/>
      <c r="P15">
        <f t="shared" si="0"/>
        <v>462</v>
      </c>
      <c r="Q15">
        <f t="shared" si="1"/>
        <v>57</v>
      </c>
      <c r="R15">
        <f t="shared" si="2"/>
        <v>41</v>
      </c>
      <c r="S15">
        <f t="shared" si="3"/>
        <v>364</v>
      </c>
      <c r="T15" s="54">
        <f>((S15/8)-35)*0.9</f>
        <v>9.4500000000000011</v>
      </c>
    </row>
    <row r="16" spans="1:21" x14ac:dyDescent="0.35">
      <c r="A16" s="47" t="s">
        <v>202</v>
      </c>
      <c r="B16" s="25" t="s">
        <v>316</v>
      </c>
      <c r="C16" s="64"/>
      <c r="D16" s="71">
        <v>10</v>
      </c>
      <c r="E16" s="134">
        <v>49</v>
      </c>
      <c r="F16" s="134">
        <v>50</v>
      </c>
      <c r="G16" s="134">
        <v>42</v>
      </c>
      <c r="H16" s="134">
        <v>47</v>
      </c>
      <c r="I16" s="134">
        <v>46</v>
      </c>
      <c r="J16" s="134">
        <v>44</v>
      </c>
      <c r="K16" s="134">
        <v>48</v>
      </c>
      <c r="L16" s="134">
        <v>42</v>
      </c>
      <c r="M16" s="134">
        <v>49</v>
      </c>
      <c r="N16" s="124">
        <v>48</v>
      </c>
      <c r="O16" s="51"/>
      <c r="P16">
        <f t="shared" si="0"/>
        <v>465</v>
      </c>
      <c r="Q16">
        <f t="shared" si="1"/>
        <v>50</v>
      </c>
      <c r="R16">
        <f t="shared" si="2"/>
        <v>42</v>
      </c>
      <c r="S16">
        <f t="shared" si="3"/>
        <v>373</v>
      </c>
      <c r="T16" s="54">
        <f>((S16/8)-35)*0.9</f>
        <v>10.4625</v>
      </c>
    </row>
    <row r="17" spans="1:20" x14ac:dyDescent="0.35">
      <c r="A17" s="47" t="s">
        <v>202</v>
      </c>
      <c r="B17" s="25" t="s">
        <v>439</v>
      </c>
      <c r="C17" s="64"/>
      <c r="D17" s="71">
        <v>8</v>
      </c>
      <c r="E17" s="134">
        <v>39</v>
      </c>
      <c r="F17" s="134">
        <v>44</v>
      </c>
      <c r="G17" s="134">
        <v>42</v>
      </c>
      <c r="H17" s="134">
        <v>37</v>
      </c>
      <c r="I17" s="134">
        <v>47</v>
      </c>
      <c r="J17" s="134">
        <v>51</v>
      </c>
      <c r="K17" s="134">
        <v>44</v>
      </c>
      <c r="L17" s="134">
        <v>42</v>
      </c>
      <c r="M17" s="134">
        <v>45</v>
      </c>
      <c r="N17" s="134">
        <v>48</v>
      </c>
      <c r="O17" s="51"/>
      <c r="P17">
        <f t="shared" si="0"/>
        <v>439</v>
      </c>
      <c r="Q17">
        <f t="shared" si="1"/>
        <v>51</v>
      </c>
      <c r="R17">
        <f t="shared" si="2"/>
        <v>37</v>
      </c>
      <c r="S17">
        <f t="shared" si="3"/>
        <v>351</v>
      </c>
      <c r="T17" s="54">
        <f>((S17/8)-35)*0.9</f>
        <v>7.9874999999999998</v>
      </c>
    </row>
    <row r="18" spans="1:20" x14ac:dyDescent="0.35">
      <c r="A18" s="7" t="s">
        <v>202</v>
      </c>
      <c r="B18" s="25" t="s">
        <v>444</v>
      </c>
      <c r="C18" s="64"/>
      <c r="D18" s="71">
        <v>9</v>
      </c>
      <c r="E18" s="134">
        <v>38</v>
      </c>
      <c r="F18" s="134">
        <v>46</v>
      </c>
      <c r="G18" s="134">
        <v>44</v>
      </c>
      <c r="H18" s="134">
        <v>51</v>
      </c>
      <c r="I18" s="135"/>
      <c r="J18" s="124"/>
      <c r="K18" s="124"/>
      <c r="L18" s="124"/>
      <c r="M18" s="124"/>
      <c r="N18" s="124"/>
      <c r="O18" s="51"/>
      <c r="P18">
        <f t="shared" si="0"/>
        <v>179</v>
      </c>
      <c r="Q18">
        <f t="shared" si="1"/>
        <v>51</v>
      </c>
      <c r="R18">
        <f t="shared" si="2"/>
        <v>38</v>
      </c>
      <c r="S18">
        <f t="shared" si="3"/>
        <v>90</v>
      </c>
      <c r="T18" s="54">
        <f>((P18/4)-35)*0.9</f>
        <v>8.7750000000000004</v>
      </c>
    </row>
    <row r="19" spans="1:20" ht="16" thickBot="1" x14ac:dyDescent="0.4">
      <c r="A19" s="48" t="s">
        <v>202</v>
      </c>
      <c r="B19" s="55" t="s">
        <v>317</v>
      </c>
      <c r="C19" s="129"/>
      <c r="D19" s="73">
        <v>8</v>
      </c>
      <c r="E19" s="131">
        <v>45</v>
      </c>
      <c r="F19" s="131">
        <v>45</v>
      </c>
      <c r="G19" s="131">
        <v>39</v>
      </c>
      <c r="H19" s="131">
        <v>43</v>
      </c>
      <c r="I19" s="131">
        <v>42</v>
      </c>
      <c r="J19" s="131">
        <v>50</v>
      </c>
      <c r="K19" s="131">
        <v>47</v>
      </c>
      <c r="L19" s="131">
        <v>43</v>
      </c>
      <c r="M19" s="131">
        <v>40</v>
      </c>
      <c r="N19" s="131">
        <v>48</v>
      </c>
      <c r="O19" s="52"/>
      <c r="P19">
        <f t="shared" si="0"/>
        <v>442</v>
      </c>
      <c r="Q19">
        <f t="shared" si="1"/>
        <v>50</v>
      </c>
      <c r="R19">
        <f t="shared" si="2"/>
        <v>39</v>
      </c>
      <c r="S19">
        <f t="shared" si="3"/>
        <v>353</v>
      </c>
      <c r="T19" s="54">
        <f>((S19/8)-35)*0.9</f>
        <v>8.2125000000000004</v>
      </c>
    </row>
    <row r="20" spans="1:20" x14ac:dyDescent="0.35">
      <c r="A20" s="47" t="s">
        <v>73</v>
      </c>
      <c r="B20" s="25" t="s">
        <v>132</v>
      </c>
      <c r="C20" s="64"/>
      <c r="D20" s="71">
        <v>5</v>
      </c>
      <c r="E20" s="134">
        <v>36</v>
      </c>
      <c r="F20" s="134">
        <v>44</v>
      </c>
      <c r="G20" s="134">
        <v>37</v>
      </c>
      <c r="H20" s="134">
        <v>45</v>
      </c>
      <c r="I20" s="134">
        <v>41</v>
      </c>
      <c r="J20" s="134">
        <v>44</v>
      </c>
      <c r="K20" s="134">
        <v>41</v>
      </c>
      <c r="L20" s="134">
        <v>38</v>
      </c>
      <c r="M20" s="134">
        <v>41</v>
      </c>
      <c r="N20" s="134">
        <v>39</v>
      </c>
      <c r="O20" s="51"/>
      <c r="P20">
        <f t="shared" ref="P20:P23" si="5">SUM(E20:N20)</f>
        <v>406</v>
      </c>
      <c r="Q20">
        <f t="shared" ref="Q20:Q23" si="6">MAX(E20:N20)</f>
        <v>45</v>
      </c>
      <c r="R20">
        <f t="shared" ref="R20:R23" si="7">MIN(E20:N20)</f>
        <v>36</v>
      </c>
      <c r="S20">
        <f t="shared" ref="S20:S23" si="8">P20-Q20-R20</f>
        <v>325</v>
      </c>
      <c r="T20" s="54">
        <f t="shared" ref="T20:T23" si="9">((S20/8)-35)*0.9</f>
        <v>5.0625</v>
      </c>
    </row>
    <row r="21" spans="1:20" x14ac:dyDescent="0.35">
      <c r="A21" s="47" t="s">
        <v>73</v>
      </c>
      <c r="B21" t="s">
        <v>80</v>
      </c>
      <c r="D21" s="71">
        <v>7</v>
      </c>
      <c r="E21" s="134">
        <v>46</v>
      </c>
      <c r="F21" s="134">
        <v>40</v>
      </c>
      <c r="G21" s="134">
        <v>38</v>
      </c>
      <c r="H21" s="134">
        <v>45</v>
      </c>
      <c r="I21" s="134">
        <v>44</v>
      </c>
      <c r="J21" s="134">
        <v>43</v>
      </c>
      <c r="K21" s="134">
        <v>38</v>
      </c>
      <c r="L21" s="134">
        <v>45</v>
      </c>
      <c r="M21" s="134">
        <v>45</v>
      </c>
      <c r="N21" s="134">
        <v>44</v>
      </c>
      <c r="O21" s="51"/>
      <c r="P21">
        <f t="shared" si="5"/>
        <v>428</v>
      </c>
      <c r="Q21">
        <f t="shared" si="6"/>
        <v>46</v>
      </c>
      <c r="R21">
        <f t="shared" si="7"/>
        <v>38</v>
      </c>
      <c r="S21">
        <f t="shared" si="8"/>
        <v>344</v>
      </c>
      <c r="T21" s="54">
        <f t="shared" si="9"/>
        <v>7.2</v>
      </c>
    </row>
    <row r="22" spans="1:20" x14ac:dyDescent="0.35">
      <c r="A22" s="47" t="s">
        <v>73</v>
      </c>
      <c r="B22" s="25" t="s">
        <v>197</v>
      </c>
      <c r="C22" s="64" t="s">
        <v>441</v>
      </c>
      <c r="D22" s="71">
        <v>13</v>
      </c>
      <c r="E22" s="134">
        <v>53</v>
      </c>
      <c r="F22" s="134">
        <v>47</v>
      </c>
      <c r="G22" s="134">
        <v>46</v>
      </c>
      <c r="H22" s="134">
        <v>50</v>
      </c>
      <c r="I22" s="134">
        <v>48</v>
      </c>
      <c r="J22" s="134">
        <v>53</v>
      </c>
      <c r="K22" s="134">
        <v>44</v>
      </c>
      <c r="L22" s="134">
        <v>51</v>
      </c>
      <c r="M22" s="134">
        <v>51</v>
      </c>
      <c r="N22" s="134">
        <v>46</v>
      </c>
      <c r="O22" s="51"/>
      <c r="P22">
        <f t="shared" si="5"/>
        <v>489</v>
      </c>
      <c r="Q22">
        <f t="shared" si="6"/>
        <v>53</v>
      </c>
      <c r="R22">
        <f t="shared" si="7"/>
        <v>44</v>
      </c>
      <c r="S22">
        <f t="shared" si="8"/>
        <v>392</v>
      </c>
      <c r="T22" s="54">
        <f t="shared" si="9"/>
        <v>12.6</v>
      </c>
    </row>
    <row r="23" spans="1:20" x14ac:dyDescent="0.35">
      <c r="A23" s="47" t="s">
        <v>73</v>
      </c>
      <c r="B23" t="s">
        <v>433</v>
      </c>
      <c r="D23" s="71">
        <v>9</v>
      </c>
      <c r="E23" s="134">
        <v>48</v>
      </c>
      <c r="F23" s="134">
        <v>45</v>
      </c>
      <c r="G23" s="134">
        <v>43</v>
      </c>
      <c r="H23" s="134">
        <v>44</v>
      </c>
      <c r="I23" s="134">
        <v>44</v>
      </c>
      <c r="J23" s="134">
        <v>46</v>
      </c>
      <c r="K23" s="134">
        <v>46</v>
      </c>
      <c r="L23" s="134">
        <v>48</v>
      </c>
      <c r="M23" s="134">
        <v>46</v>
      </c>
      <c r="N23" s="135">
        <v>43</v>
      </c>
      <c r="O23" s="51"/>
      <c r="P23">
        <f t="shared" si="5"/>
        <v>453</v>
      </c>
      <c r="Q23">
        <f t="shared" si="6"/>
        <v>48</v>
      </c>
      <c r="R23">
        <f t="shared" si="7"/>
        <v>43</v>
      </c>
      <c r="S23">
        <f t="shared" si="8"/>
        <v>362</v>
      </c>
      <c r="T23" s="54">
        <f t="shared" si="9"/>
        <v>9.2249999999999996</v>
      </c>
    </row>
    <row r="24" spans="1:20" x14ac:dyDescent="0.35">
      <c r="A24" s="47" t="s">
        <v>73</v>
      </c>
      <c r="B24" t="s">
        <v>432</v>
      </c>
      <c r="D24" s="71">
        <v>4</v>
      </c>
      <c r="E24" s="134">
        <v>35</v>
      </c>
      <c r="F24" s="134">
        <v>38</v>
      </c>
      <c r="G24" s="134">
        <v>39</v>
      </c>
      <c r="H24" s="134">
        <v>39</v>
      </c>
      <c r="I24" s="134">
        <v>40</v>
      </c>
      <c r="J24" s="134">
        <v>41</v>
      </c>
      <c r="K24" s="134">
        <v>42</v>
      </c>
      <c r="L24" s="134">
        <v>37</v>
      </c>
      <c r="M24" s="134">
        <v>40</v>
      </c>
      <c r="N24" s="134">
        <v>41</v>
      </c>
      <c r="O24" s="51"/>
      <c r="P24">
        <f t="shared" si="0"/>
        <v>392</v>
      </c>
      <c r="Q24">
        <f t="shared" si="1"/>
        <v>42</v>
      </c>
      <c r="R24">
        <f t="shared" si="2"/>
        <v>35</v>
      </c>
      <c r="S24">
        <f t="shared" si="3"/>
        <v>315</v>
      </c>
      <c r="T24" s="54">
        <f>((S24/8)-35)*0.9</f>
        <v>3.9375</v>
      </c>
    </row>
    <row r="25" spans="1:20" ht="16" thickBot="1" x14ac:dyDescent="0.4">
      <c r="A25" s="47" t="s">
        <v>73</v>
      </c>
      <c r="B25" s="140" t="s">
        <v>75</v>
      </c>
      <c r="C25" s="64"/>
      <c r="D25" s="71">
        <v>6</v>
      </c>
      <c r="E25" s="134">
        <v>41</v>
      </c>
      <c r="F25" s="134">
        <v>37</v>
      </c>
      <c r="G25" s="134">
        <v>41</v>
      </c>
      <c r="H25" s="134">
        <v>40</v>
      </c>
      <c r="I25" s="134">
        <v>40</v>
      </c>
      <c r="J25" s="134">
        <v>44</v>
      </c>
      <c r="K25" s="134">
        <v>46</v>
      </c>
      <c r="L25" s="134">
        <v>38</v>
      </c>
      <c r="M25" s="134">
        <v>43</v>
      </c>
      <c r="N25" s="134">
        <v>42</v>
      </c>
      <c r="O25" s="51"/>
      <c r="P25">
        <f t="shared" si="0"/>
        <v>412</v>
      </c>
      <c r="Q25">
        <f t="shared" si="1"/>
        <v>46</v>
      </c>
      <c r="R25">
        <f t="shared" si="2"/>
        <v>37</v>
      </c>
      <c r="S25">
        <f t="shared" si="3"/>
        <v>329</v>
      </c>
      <c r="T25" s="54">
        <f>((S25/8)-35)*0.9</f>
        <v>5.5125000000000002</v>
      </c>
    </row>
    <row r="26" spans="1:20" x14ac:dyDescent="0.35">
      <c r="A26" s="46" t="s">
        <v>68</v>
      </c>
      <c r="B26" s="57" t="s">
        <v>72</v>
      </c>
      <c r="C26" s="128" t="s">
        <v>441</v>
      </c>
      <c r="D26" s="72">
        <v>13</v>
      </c>
      <c r="E26" s="132">
        <v>52</v>
      </c>
      <c r="F26" s="132">
        <v>47</v>
      </c>
      <c r="G26" s="132">
        <v>48</v>
      </c>
      <c r="H26" s="132">
        <v>45</v>
      </c>
      <c r="I26" s="132">
        <v>51</v>
      </c>
      <c r="J26" s="132">
        <v>56</v>
      </c>
      <c r="K26" s="132">
        <v>49</v>
      </c>
      <c r="L26" s="132">
        <v>49</v>
      </c>
      <c r="M26" s="132">
        <v>49</v>
      </c>
      <c r="N26" s="132">
        <v>49</v>
      </c>
      <c r="O26" s="50"/>
      <c r="P26">
        <f t="shared" si="0"/>
        <v>495</v>
      </c>
      <c r="Q26">
        <f t="shared" si="1"/>
        <v>56</v>
      </c>
      <c r="R26">
        <f t="shared" si="2"/>
        <v>45</v>
      </c>
      <c r="S26">
        <f t="shared" si="3"/>
        <v>394</v>
      </c>
      <c r="T26" s="54">
        <f>((S26/8)-35)*0.9</f>
        <v>12.825000000000001</v>
      </c>
    </row>
    <row r="27" spans="1:20" x14ac:dyDescent="0.35">
      <c r="A27" s="47" t="s">
        <v>68</v>
      </c>
      <c r="B27" s="25" t="s">
        <v>89</v>
      </c>
      <c r="C27" s="64" t="s">
        <v>441</v>
      </c>
      <c r="D27" s="71">
        <v>12</v>
      </c>
      <c r="E27" s="134">
        <v>47</v>
      </c>
      <c r="F27" s="134">
        <v>45</v>
      </c>
      <c r="G27" s="134">
        <v>46</v>
      </c>
      <c r="H27" s="134">
        <v>46</v>
      </c>
      <c r="I27" s="134">
        <v>47</v>
      </c>
      <c r="J27" s="134">
        <v>51</v>
      </c>
      <c r="K27" s="134">
        <v>47</v>
      </c>
      <c r="L27" s="134">
        <v>49</v>
      </c>
      <c r="M27" s="134">
        <v>57</v>
      </c>
      <c r="N27" s="134">
        <v>50</v>
      </c>
      <c r="O27" s="51"/>
      <c r="P27">
        <f t="shared" si="0"/>
        <v>485</v>
      </c>
      <c r="Q27">
        <f t="shared" si="1"/>
        <v>57</v>
      </c>
      <c r="R27">
        <f t="shared" si="2"/>
        <v>45</v>
      </c>
      <c r="S27">
        <f t="shared" si="3"/>
        <v>383</v>
      </c>
      <c r="T27" s="54">
        <f>((S27/8)-35)*0.9</f>
        <v>11.5875</v>
      </c>
    </row>
    <row r="28" spans="1:20" x14ac:dyDescent="0.35">
      <c r="A28" s="47" t="s">
        <v>68</v>
      </c>
      <c r="B28" t="s">
        <v>90</v>
      </c>
      <c r="C28" s="23" t="s">
        <v>441</v>
      </c>
      <c r="D28" s="71">
        <v>17</v>
      </c>
      <c r="E28" s="134">
        <v>65</v>
      </c>
      <c r="F28" s="134">
        <v>56</v>
      </c>
      <c r="G28" s="134">
        <v>51</v>
      </c>
      <c r="H28" s="134">
        <v>56</v>
      </c>
      <c r="I28" s="134">
        <v>51</v>
      </c>
      <c r="J28" s="134">
        <v>55</v>
      </c>
      <c r="K28" s="134">
        <v>51</v>
      </c>
      <c r="L28" s="134">
        <v>57</v>
      </c>
      <c r="M28" s="134">
        <v>48</v>
      </c>
      <c r="N28" s="134">
        <v>51</v>
      </c>
      <c r="O28" s="51"/>
      <c r="P28">
        <f t="shared" si="0"/>
        <v>541</v>
      </c>
      <c r="Q28">
        <f t="shared" si="1"/>
        <v>65</v>
      </c>
      <c r="R28">
        <f t="shared" si="2"/>
        <v>48</v>
      </c>
      <c r="S28">
        <f t="shared" si="3"/>
        <v>428</v>
      </c>
      <c r="T28" s="54">
        <f>((S28/8)-35)*0.9</f>
        <v>16.650000000000002</v>
      </c>
    </row>
    <row r="29" spans="1:20" x14ac:dyDescent="0.35">
      <c r="A29" s="47" t="s">
        <v>68</v>
      </c>
      <c r="B29" t="s">
        <v>451</v>
      </c>
      <c r="D29" s="71">
        <v>5</v>
      </c>
      <c r="E29" s="134">
        <v>41</v>
      </c>
      <c r="F29" s="134"/>
      <c r="G29" s="134"/>
      <c r="H29" s="135"/>
      <c r="I29" s="124"/>
      <c r="J29" s="124"/>
      <c r="K29" s="124"/>
      <c r="L29" s="124"/>
      <c r="M29" s="124"/>
      <c r="N29" s="124"/>
      <c r="O29" s="51"/>
      <c r="P29">
        <f t="shared" si="0"/>
        <v>41</v>
      </c>
      <c r="Q29">
        <f t="shared" si="1"/>
        <v>41</v>
      </c>
      <c r="R29">
        <f t="shared" si="2"/>
        <v>41</v>
      </c>
      <c r="S29">
        <f>P29</f>
        <v>41</v>
      </c>
      <c r="T29" s="54">
        <f>((P29/1)-35)*0.9</f>
        <v>5.4</v>
      </c>
    </row>
    <row r="30" spans="1:20" x14ac:dyDescent="0.35">
      <c r="A30" s="47" t="s">
        <v>68</v>
      </c>
      <c r="B30" t="s">
        <v>71</v>
      </c>
      <c r="D30" s="71">
        <v>9</v>
      </c>
      <c r="E30" s="134">
        <v>42</v>
      </c>
      <c r="F30" s="134">
        <v>46</v>
      </c>
      <c r="G30" s="134">
        <v>42</v>
      </c>
      <c r="H30" s="134">
        <v>52</v>
      </c>
      <c r="I30" s="134">
        <v>44</v>
      </c>
      <c r="J30" s="134">
        <v>47</v>
      </c>
      <c r="K30" s="134">
        <v>46</v>
      </c>
      <c r="L30" s="134">
        <v>43</v>
      </c>
      <c r="M30" s="134">
        <v>48</v>
      </c>
      <c r="N30" s="134">
        <v>43</v>
      </c>
      <c r="O30" s="51"/>
      <c r="P30">
        <f t="shared" si="0"/>
        <v>453</v>
      </c>
      <c r="Q30">
        <f t="shared" si="1"/>
        <v>52</v>
      </c>
      <c r="R30">
        <f t="shared" si="2"/>
        <v>42</v>
      </c>
      <c r="S30">
        <f>P30-Q30-R30</f>
        <v>359</v>
      </c>
      <c r="T30" s="54">
        <f>((S30/8)-35)*0.9</f>
        <v>8.8875000000000011</v>
      </c>
    </row>
    <row r="31" spans="1:20" x14ac:dyDescent="0.35">
      <c r="A31" s="47" t="s">
        <v>68</v>
      </c>
      <c r="B31" s="53" t="s">
        <v>70</v>
      </c>
      <c r="D31" s="71">
        <v>8</v>
      </c>
      <c r="E31" s="124">
        <v>44</v>
      </c>
      <c r="F31" s="124">
        <v>44</v>
      </c>
      <c r="G31" s="124">
        <v>43</v>
      </c>
      <c r="H31" s="124">
        <v>46</v>
      </c>
      <c r="I31" s="124">
        <v>44</v>
      </c>
      <c r="J31" s="124">
        <v>42</v>
      </c>
      <c r="K31" s="124">
        <v>41</v>
      </c>
      <c r="L31" s="124">
        <v>45</v>
      </c>
      <c r="M31" s="124">
        <v>47</v>
      </c>
      <c r="N31" s="124">
        <v>44</v>
      </c>
      <c r="O31" s="51"/>
      <c r="P31">
        <f t="shared" si="0"/>
        <v>440</v>
      </c>
      <c r="Q31">
        <f t="shared" si="1"/>
        <v>47</v>
      </c>
      <c r="R31">
        <f t="shared" si="2"/>
        <v>41</v>
      </c>
      <c r="S31">
        <f>P31-Q31-R31</f>
        <v>352</v>
      </c>
      <c r="T31" s="54">
        <f>((S31/8)-35)*0.9</f>
        <v>8.1</v>
      </c>
    </row>
    <row r="32" spans="1:20" x14ac:dyDescent="0.35">
      <c r="A32" s="47" t="s">
        <v>68</v>
      </c>
      <c r="B32" t="s">
        <v>69</v>
      </c>
      <c r="D32" s="71">
        <v>6</v>
      </c>
      <c r="E32" s="134">
        <v>40</v>
      </c>
      <c r="F32" s="134">
        <v>38</v>
      </c>
      <c r="G32" s="134">
        <v>42</v>
      </c>
      <c r="H32" s="134">
        <v>42</v>
      </c>
      <c r="I32" s="134">
        <v>43</v>
      </c>
      <c r="J32" s="134">
        <v>42</v>
      </c>
      <c r="K32" s="134">
        <v>41</v>
      </c>
      <c r="L32" s="134">
        <v>42</v>
      </c>
      <c r="M32" s="134">
        <v>42</v>
      </c>
      <c r="N32" s="134">
        <v>41</v>
      </c>
      <c r="O32" s="51"/>
      <c r="P32">
        <f t="shared" si="0"/>
        <v>413</v>
      </c>
      <c r="Q32">
        <f t="shared" si="1"/>
        <v>43</v>
      </c>
      <c r="R32">
        <f t="shared" si="2"/>
        <v>38</v>
      </c>
      <c r="S32">
        <f>P32-Q32-R32</f>
        <v>332</v>
      </c>
      <c r="T32" s="54">
        <f>((S32/8)-35)*0.9</f>
        <v>5.8500000000000005</v>
      </c>
    </row>
    <row r="33" spans="1:20" x14ac:dyDescent="0.35">
      <c r="A33" s="47" t="s">
        <v>68</v>
      </c>
      <c r="B33" s="25" t="s">
        <v>461</v>
      </c>
      <c r="D33" s="71">
        <v>2</v>
      </c>
      <c r="E33" s="134">
        <v>37</v>
      </c>
      <c r="F33" s="134"/>
      <c r="G33" s="134"/>
      <c r="H33" s="134"/>
      <c r="I33" s="134"/>
      <c r="J33" s="134"/>
      <c r="K33" s="134"/>
      <c r="L33" s="135"/>
      <c r="M33" s="124"/>
      <c r="N33" s="124"/>
      <c r="O33" s="51"/>
      <c r="P33">
        <f t="shared" si="0"/>
        <v>37</v>
      </c>
      <c r="Q33">
        <f t="shared" si="1"/>
        <v>37</v>
      </c>
      <c r="R33">
        <f t="shared" si="2"/>
        <v>37</v>
      </c>
      <c r="S33">
        <f>P33-Q33-R33</f>
        <v>-37</v>
      </c>
      <c r="T33" s="54">
        <f>((P33/1)-35)*0.9</f>
        <v>1.8</v>
      </c>
    </row>
    <row r="34" spans="1:20" ht="16" thickBot="1" x14ac:dyDescent="0.4">
      <c r="A34" s="47" t="s">
        <v>68</v>
      </c>
      <c r="B34" s="25" t="s">
        <v>170</v>
      </c>
      <c r="D34" s="71">
        <v>11</v>
      </c>
      <c r="E34" s="134">
        <v>47</v>
      </c>
      <c r="F34" s="134"/>
      <c r="G34" s="134"/>
      <c r="H34" s="134"/>
      <c r="I34" s="135"/>
      <c r="J34" s="124"/>
      <c r="K34" s="124"/>
      <c r="L34" s="124"/>
      <c r="M34" s="124"/>
      <c r="N34" s="124"/>
      <c r="O34" s="51"/>
      <c r="P34">
        <f t="shared" si="0"/>
        <v>47</v>
      </c>
      <c r="Q34">
        <f t="shared" si="1"/>
        <v>47</v>
      </c>
      <c r="R34">
        <f t="shared" si="2"/>
        <v>47</v>
      </c>
      <c r="S34">
        <f>P34-Q34-R34</f>
        <v>-47</v>
      </c>
      <c r="T34" s="54">
        <f>((P34/1)-35)*0.9</f>
        <v>10.8</v>
      </c>
    </row>
    <row r="35" spans="1:20" x14ac:dyDescent="0.35">
      <c r="A35" s="46" t="s">
        <v>63</v>
      </c>
      <c r="B35" s="57" t="s">
        <v>460</v>
      </c>
      <c r="C35" s="128"/>
      <c r="D35" s="72">
        <v>7</v>
      </c>
      <c r="E35" s="132">
        <v>43</v>
      </c>
      <c r="F35" s="125"/>
      <c r="G35" s="125"/>
      <c r="H35" s="125"/>
      <c r="I35" s="125"/>
      <c r="J35" s="125"/>
      <c r="K35" s="125"/>
      <c r="L35" s="125"/>
      <c r="M35" s="125"/>
      <c r="N35" s="125"/>
      <c r="O35" s="50"/>
      <c r="P35">
        <f t="shared" ref="P35:P68" si="10">SUM(E35:N35)</f>
        <v>43</v>
      </c>
      <c r="Q35">
        <f t="shared" ref="Q35:Q68" si="11">MAX(E35:N35)</f>
        <v>43</v>
      </c>
      <c r="R35">
        <f t="shared" ref="R35:R68" si="12">MIN(E35:N35)</f>
        <v>43</v>
      </c>
      <c r="S35">
        <f>P35</f>
        <v>43</v>
      </c>
      <c r="T35" s="54">
        <f>((P35/1)-35)*0.9</f>
        <v>7.2</v>
      </c>
    </row>
    <row r="36" spans="1:20" x14ac:dyDescent="0.35">
      <c r="A36" s="47" t="s">
        <v>63</v>
      </c>
      <c r="B36" s="25" t="s">
        <v>445</v>
      </c>
      <c r="C36" s="64"/>
      <c r="D36" s="71">
        <v>16</v>
      </c>
      <c r="E36" s="134">
        <v>53</v>
      </c>
      <c r="F36" s="134">
        <v>47</v>
      </c>
      <c r="G36" s="134">
        <v>58</v>
      </c>
      <c r="H36" s="134">
        <v>48</v>
      </c>
      <c r="I36" s="134">
        <v>69</v>
      </c>
      <c r="J36" s="134">
        <v>49</v>
      </c>
      <c r="K36" s="134">
        <v>62</v>
      </c>
      <c r="L36" s="134">
        <v>48</v>
      </c>
      <c r="M36" s="135">
        <v>54</v>
      </c>
      <c r="N36" s="124"/>
      <c r="O36" s="51"/>
      <c r="P36">
        <f t="shared" si="10"/>
        <v>488</v>
      </c>
      <c r="Q36">
        <f t="shared" si="11"/>
        <v>69</v>
      </c>
      <c r="R36">
        <f t="shared" si="12"/>
        <v>47</v>
      </c>
      <c r="S36">
        <f>P36-Q36-R36</f>
        <v>372</v>
      </c>
      <c r="T36" s="54">
        <f>((S36/7)-35)*0.9</f>
        <v>16.328571428571433</v>
      </c>
    </row>
    <row r="37" spans="1:20" x14ac:dyDescent="0.35">
      <c r="A37" s="47" t="s">
        <v>63</v>
      </c>
      <c r="B37" s="25" t="s">
        <v>188</v>
      </c>
      <c r="C37" s="64"/>
      <c r="D37" s="71">
        <v>9</v>
      </c>
      <c r="E37" s="134">
        <v>48</v>
      </c>
      <c r="F37" s="134">
        <v>41</v>
      </c>
      <c r="G37" s="134">
        <v>50</v>
      </c>
      <c r="H37" s="124">
        <v>47</v>
      </c>
      <c r="I37" s="124">
        <v>47</v>
      </c>
      <c r="J37" s="124">
        <v>40</v>
      </c>
      <c r="K37" s="124">
        <v>51</v>
      </c>
      <c r="L37" s="124">
        <v>44</v>
      </c>
      <c r="M37" s="124">
        <v>41</v>
      </c>
      <c r="N37" s="124">
        <v>43</v>
      </c>
      <c r="O37" s="51"/>
      <c r="P37">
        <f t="shared" si="10"/>
        <v>452</v>
      </c>
      <c r="Q37">
        <f t="shared" si="11"/>
        <v>51</v>
      </c>
      <c r="R37">
        <f t="shared" si="12"/>
        <v>40</v>
      </c>
      <c r="S37">
        <f>P37-Q37-R37</f>
        <v>361</v>
      </c>
      <c r="T37" s="54">
        <f>((S37/8)-35)*0.9</f>
        <v>9.1125000000000007</v>
      </c>
    </row>
    <row r="38" spans="1:20" x14ac:dyDescent="0.35">
      <c r="A38" s="47" t="s">
        <v>63</v>
      </c>
      <c r="B38" t="s">
        <v>454</v>
      </c>
      <c r="C38" s="64"/>
      <c r="D38" s="71">
        <v>17</v>
      </c>
      <c r="E38" s="134">
        <v>54</v>
      </c>
      <c r="F38" s="134"/>
      <c r="G38" s="134"/>
      <c r="H38" s="124"/>
      <c r="I38" s="124"/>
      <c r="J38" s="124"/>
      <c r="K38" s="124"/>
      <c r="L38" s="124"/>
      <c r="M38" s="124"/>
      <c r="N38" s="124"/>
      <c r="O38" s="51"/>
      <c r="P38">
        <f t="shared" si="10"/>
        <v>54</v>
      </c>
      <c r="Q38">
        <f t="shared" si="11"/>
        <v>54</v>
      </c>
      <c r="R38">
        <f t="shared" si="12"/>
        <v>54</v>
      </c>
      <c r="S38">
        <f>P38</f>
        <v>54</v>
      </c>
      <c r="T38" s="54">
        <f>(S38-35)*0.9</f>
        <v>17.100000000000001</v>
      </c>
    </row>
    <row r="39" spans="1:20" x14ac:dyDescent="0.35">
      <c r="A39" s="47" t="s">
        <v>63</v>
      </c>
      <c r="B39" t="s">
        <v>67</v>
      </c>
      <c r="D39" s="71">
        <v>22</v>
      </c>
      <c r="E39" s="124">
        <v>59</v>
      </c>
      <c r="F39" s="124">
        <v>60</v>
      </c>
      <c r="G39" s="124">
        <v>61</v>
      </c>
      <c r="H39" s="124">
        <v>64</v>
      </c>
      <c r="I39" s="124">
        <v>58</v>
      </c>
      <c r="J39" s="124">
        <v>59</v>
      </c>
      <c r="K39" s="124">
        <v>54</v>
      </c>
      <c r="L39" s="124">
        <v>55</v>
      </c>
      <c r="M39" s="124">
        <v>61</v>
      </c>
      <c r="N39" s="124">
        <v>60</v>
      </c>
      <c r="O39" s="51"/>
      <c r="P39">
        <f t="shared" si="10"/>
        <v>591</v>
      </c>
      <c r="Q39">
        <f t="shared" si="11"/>
        <v>64</v>
      </c>
      <c r="R39">
        <f t="shared" si="12"/>
        <v>54</v>
      </c>
      <c r="S39">
        <f t="shared" ref="S39:S51" si="13">P39-Q39-R39</f>
        <v>473</v>
      </c>
      <c r="T39" s="54">
        <f t="shared" ref="T39:T48" si="14">((S39/8)-35)*0.9</f>
        <v>21.712500000000002</v>
      </c>
    </row>
    <row r="40" spans="1:20" x14ac:dyDescent="0.35">
      <c r="A40" s="47" t="s">
        <v>63</v>
      </c>
      <c r="B40" t="s">
        <v>66</v>
      </c>
      <c r="D40" s="71">
        <v>15</v>
      </c>
      <c r="E40" s="124">
        <v>54</v>
      </c>
      <c r="F40" s="124">
        <v>50</v>
      </c>
      <c r="G40" s="124">
        <v>52</v>
      </c>
      <c r="H40" s="124">
        <v>53</v>
      </c>
      <c r="I40" s="124">
        <v>48</v>
      </c>
      <c r="J40" s="124">
        <v>52</v>
      </c>
      <c r="K40" s="124">
        <v>53</v>
      </c>
      <c r="L40" s="124">
        <v>55</v>
      </c>
      <c r="M40" s="124">
        <v>49</v>
      </c>
      <c r="N40" s="124">
        <v>51</v>
      </c>
      <c r="O40" s="51"/>
      <c r="P40">
        <f t="shared" si="10"/>
        <v>517</v>
      </c>
      <c r="Q40">
        <f t="shared" si="11"/>
        <v>55</v>
      </c>
      <c r="R40">
        <f t="shared" si="12"/>
        <v>48</v>
      </c>
      <c r="S40">
        <f t="shared" si="13"/>
        <v>414</v>
      </c>
      <c r="T40" s="54">
        <f t="shared" si="14"/>
        <v>15.075000000000001</v>
      </c>
    </row>
    <row r="41" spans="1:20" x14ac:dyDescent="0.35">
      <c r="A41" s="47" t="s">
        <v>63</v>
      </c>
      <c r="B41" s="25" t="s">
        <v>189</v>
      </c>
      <c r="C41" s="64" t="s">
        <v>441</v>
      </c>
      <c r="D41" s="71">
        <v>15</v>
      </c>
      <c r="E41" s="134">
        <v>53</v>
      </c>
      <c r="F41" s="134">
        <v>50</v>
      </c>
      <c r="G41" s="134">
        <v>54</v>
      </c>
      <c r="H41" s="134">
        <v>53</v>
      </c>
      <c r="I41" s="134">
        <v>49</v>
      </c>
      <c r="J41" s="134">
        <v>50</v>
      </c>
      <c r="K41" s="134">
        <v>48</v>
      </c>
      <c r="L41" s="134">
        <v>52</v>
      </c>
      <c r="M41" s="134">
        <v>50</v>
      </c>
      <c r="N41" s="134">
        <v>59</v>
      </c>
      <c r="O41" s="51"/>
      <c r="P41">
        <f t="shared" si="10"/>
        <v>518</v>
      </c>
      <c r="Q41">
        <f t="shared" si="11"/>
        <v>59</v>
      </c>
      <c r="R41">
        <f t="shared" si="12"/>
        <v>48</v>
      </c>
      <c r="S41">
        <f t="shared" si="13"/>
        <v>411</v>
      </c>
      <c r="T41" s="54">
        <f t="shared" si="14"/>
        <v>14.737500000000001</v>
      </c>
    </row>
    <row r="42" spans="1:20" x14ac:dyDescent="0.35">
      <c r="A42" s="47" t="s">
        <v>63</v>
      </c>
      <c r="B42" s="53" t="s">
        <v>65</v>
      </c>
      <c r="C42" s="23" t="s">
        <v>441</v>
      </c>
      <c r="D42" s="71">
        <v>7</v>
      </c>
      <c r="E42" s="134">
        <v>44</v>
      </c>
      <c r="F42" s="134">
        <v>42</v>
      </c>
      <c r="G42" s="134">
        <v>41</v>
      </c>
      <c r="H42" s="134">
        <v>45</v>
      </c>
      <c r="I42" s="134">
        <v>46</v>
      </c>
      <c r="J42" s="134">
        <v>44</v>
      </c>
      <c r="K42" s="134">
        <v>39</v>
      </c>
      <c r="L42" s="134">
        <v>40</v>
      </c>
      <c r="M42" s="134">
        <v>44</v>
      </c>
      <c r="N42" s="135">
        <v>40</v>
      </c>
      <c r="O42" s="51"/>
      <c r="P42">
        <f t="shared" si="10"/>
        <v>425</v>
      </c>
      <c r="Q42">
        <f t="shared" si="11"/>
        <v>46</v>
      </c>
      <c r="R42">
        <f t="shared" si="12"/>
        <v>39</v>
      </c>
      <c r="S42">
        <f t="shared" si="13"/>
        <v>340</v>
      </c>
      <c r="T42" s="54">
        <f t="shared" si="14"/>
        <v>6.75</v>
      </c>
    </row>
    <row r="43" spans="1:20" x14ac:dyDescent="0.35">
      <c r="A43" s="47" t="s">
        <v>63</v>
      </c>
      <c r="B43" t="s">
        <v>64</v>
      </c>
      <c r="C43" s="23" t="s">
        <v>441</v>
      </c>
      <c r="D43" s="71">
        <v>8</v>
      </c>
      <c r="E43" s="134">
        <v>44</v>
      </c>
      <c r="F43" s="134">
        <v>42</v>
      </c>
      <c r="G43" s="134">
        <v>44</v>
      </c>
      <c r="H43" s="134">
        <v>46</v>
      </c>
      <c r="I43" s="134">
        <v>41</v>
      </c>
      <c r="J43" s="134">
        <v>42</v>
      </c>
      <c r="K43" s="134">
        <v>50</v>
      </c>
      <c r="L43" s="134">
        <v>40</v>
      </c>
      <c r="M43" s="134">
        <v>48</v>
      </c>
      <c r="N43" s="134">
        <v>46</v>
      </c>
      <c r="O43" s="51"/>
      <c r="P43">
        <f t="shared" si="10"/>
        <v>443</v>
      </c>
      <c r="Q43">
        <f t="shared" si="11"/>
        <v>50</v>
      </c>
      <c r="R43">
        <f t="shared" si="12"/>
        <v>40</v>
      </c>
      <c r="S43">
        <f t="shared" si="13"/>
        <v>353</v>
      </c>
      <c r="T43" s="54">
        <f t="shared" si="14"/>
        <v>8.2125000000000004</v>
      </c>
    </row>
    <row r="44" spans="1:20" ht="16" thickBot="1" x14ac:dyDescent="0.4">
      <c r="A44" s="48" t="s">
        <v>63</v>
      </c>
      <c r="B44" s="55" t="s">
        <v>437</v>
      </c>
      <c r="C44" s="49" t="s">
        <v>441</v>
      </c>
      <c r="D44" s="73">
        <v>12</v>
      </c>
      <c r="E44" s="131">
        <v>49</v>
      </c>
      <c r="F44" s="131">
        <v>48</v>
      </c>
      <c r="G44" s="131">
        <v>46</v>
      </c>
      <c r="H44" s="131">
        <v>46</v>
      </c>
      <c r="I44" s="131">
        <v>54</v>
      </c>
      <c r="J44" s="131">
        <v>55</v>
      </c>
      <c r="K44" s="131">
        <v>44</v>
      </c>
      <c r="L44" s="131">
        <v>53</v>
      </c>
      <c r="M44" s="131">
        <v>45</v>
      </c>
      <c r="N44" s="131">
        <v>48</v>
      </c>
      <c r="O44" s="52"/>
      <c r="P44">
        <f t="shared" si="10"/>
        <v>488</v>
      </c>
      <c r="Q44">
        <f t="shared" si="11"/>
        <v>55</v>
      </c>
      <c r="R44">
        <f t="shared" si="12"/>
        <v>44</v>
      </c>
      <c r="S44">
        <f t="shared" si="13"/>
        <v>389</v>
      </c>
      <c r="T44" s="54">
        <f t="shared" si="14"/>
        <v>12.262500000000001</v>
      </c>
    </row>
    <row r="45" spans="1:20" x14ac:dyDescent="0.35">
      <c r="A45" s="46" t="s">
        <v>471</v>
      </c>
      <c r="B45" s="45" t="s">
        <v>473</v>
      </c>
      <c r="C45" s="128"/>
      <c r="D45" s="7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50"/>
      <c r="P45">
        <f t="shared" ref="P45:P48" si="15">SUM(E45:N45)</f>
        <v>0</v>
      </c>
      <c r="Q45">
        <f t="shared" ref="Q45:Q48" si="16">MAX(E45:N45)</f>
        <v>0</v>
      </c>
      <c r="R45">
        <f t="shared" ref="R45:R48" si="17">MIN(E45:N45)</f>
        <v>0</v>
      </c>
      <c r="S45">
        <f t="shared" si="13"/>
        <v>0</v>
      </c>
      <c r="T45" s="54">
        <f t="shared" si="14"/>
        <v>-31.5</v>
      </c>
    </row>
    <row r="46" spans="1:20" x14ac:dyDescent="0.35">
      <c r="A46" s="47" t="s">
        <v>471</v>
      </c>
      <c r="B46" t="s">
        <v>472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51"/>
      <c r="P46">
        <f t="shared" si="15"/>
        <v>0</v>
      </c>
      <c r="Q46">
        <f t="shared" si="16"/>
        <v>0</v>
      </c>
      <c r="R46">
        <f t="shared" si="17"/>
        <v>0</v>
      </c>
      <c r="S46">
        <f t="shared" si="13"/>
        <v>0</v>
      </c>
      <c r="T46" s="54">
        <f t="shared" si="14"/>
        <v>-31.5</v>
      </c>
    </row>
    <row r="47" spans="1:20" x14ac:dyDescent="0.35">
      <c r="A47" s="47" t="s">
        <v>471</v>
      </c>
      <c r="B47" s="25" t="s">
        <v>474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51"/>
      <c r="P47">
        <f t="shared" si="15"/>
        <v>0</v>
      </c>
      <c r="Q47">
        <f t="shared" si="16"/>
        <v>0</v>
      </c>
      <c r="R47">
        <f t="shared" si="17"/>
        <v>0</v>
      </c>
      <c r="S47">
        <f t="shared" si="13"/>
        <v>0</v>
      </c>
      <c r="T47" s="54">
        <f t="shared" si="14"/>
        <v>-31.5</v>
      </c>
    </row>
    <row r="48" spans="1:20" ht="16" thickBot="1" x14ac:dyDescent="0.4">
      <c r="A48" s="48" t="s">
        <v>471</v>
      </c>
      <c r="B48" s="59" t="s">
        <v>475</v>
      </c>
      <c r="C48" s="49"/>
      <c r="D48" s="73"/>
      <c r="E48" s="131"/>
      <c r="F48" s="131"/>
      <c r="G48" s="131"/>
      <c r="H48" s="131"/>
      <c r="I48" s="131"/>
      <c r="J48" s="131"/>
      <c r="K48" s="131"/>
      <c r="L48" s="131"/>
      <c r="M48" s="131"/>
      <c r="N48" s="126"/>
      <c r="O48" s="52"/>
      <c r="P48">
        <f t="shared" si="15"/>
        <v>0</v>
      </c>
      <c r="Q48">
        <f t="shared" si="16"/>
        <v>0</v>
      </c>
      <c r="R48">
        <f t="shared" si="17"/>
        <v>0</v>
      </c>
      <c r="S48">
        <f t="shared" si="13"/>
        <v>0</v>
      </c>
      <c r="T48" s="54">
        <f t="shared" si="14"/>
        <v>-31.5</v>
      </c>
    </row>
    <row r="49" spans="1:21" x14ac:dyDescent="0.35">
      <c r="A49" s="47" t="s">
        <v>53</v>
      </c>
      <c r="B49" t="s">
        <v>459</v>
      </c>
      <c r="D49" s="71">
        <v>5</v>
      </c>
      <c r="E49" s="134">
        <v>40</v>
      </c>
      <c r="F49" s="134">
        <v>40</v>
      </c>
      <c r="G49" s="134"/>
      <c r="H49" s="134"/>
      <c r="I49" s="134"/>
      <c r="J49" s="134"/>
      <c r="K49" s="134"/>
      <c r="L49" s="135"/>
      <c r="M49" s="124"/>
      <c r="N49" s="124"/>
      <c r="O49" s="51"/>
      <c r="P49">
        <f t="shared" si="10"/>
        <v>80</v>
      </c>
      <c r="Q49">
        <f t="shared" si="11"/>
        <v>40</v>
      </c>
      <c r="R49">
        <f t="shared" si="12"/>
        <v>40</v>
      </c>
      <c r="S49">
        <f t="shared" si="13"/>
        <v>0</v>
      </c>
      <c r="T49" s="54">
        <f>((P49/2)-35)*0.9</f>
        <v>4.5</v>
      </c>
    </row>
    <row r="50" spans="1:21" x14ac:dyDescent="0.35">
      <c r="A50" s="47" t="s">
        <v>53</v>
      </c>
      <c r="B50" t="s">
        <v>434</v>
      </c>
      <c r="D50" s="71">
        <v>2</v>
      </c>
      <c r="E50" s="134">
        <v>35</v>
      </c>
      <c r="F50" s="134">
        <v>36</v>
      </c>
      <c r="G50" s="134">
        <v>37</v>
      </c>
      <c r="H50" s="134">
        <v>36</v>
      </c>
      <c r="I50" s="134">
        <v>38</v>
      </c>
      <c r="J50" s="134">
        <v>40</v>
      </c>
      <c r="K50" s="134">
        <v>41</v>
      </c>
      <c r="L50" s="134">
        <v>34</v>
      </c>
      <c r="M50" s="134">
        <v>39</v>
      </c>
      <c r="N50" s="134">
        <v>34</v>
      </c>
      <c r="O50" s="51"/>
      <c r="P50">
        <f t="shared" si="10"/>
        <v>370</v>
      </c>
      <c r="Q50">
        <f t="shared" si="11"/>
        <v>41</v>
      </c>
      <c r="R50">
        <f t="shared" si="12"/>
        <v>34</v>
      </c>
      <c r="S50">
        <f t="shared" si="13"/>
        <v>295</v>
      </c>
      <c r="T50" s="54">
        <f>((S50/8)-35)*0.9</f>
        <v>1.6875</v>
      </c>
      <c r="U50" s="23"/>
    </row>
    <row r="51" spans="1:21" x14ac:dyDescent="0.35">
      <c r="A51" s="47" t="s">
        <v>53</v>
      </c>
      <c r="B51" t="s">
        <v>435</v>
      </c>
      <c r="D51" s="71">
        <v>16</v>
      </c>
      <c r="E51" s="134">
        <v>51</v>
      </c>
      <c r="F51" s="134">
        <v>52</v>
      </c>
      <c r="G51" s="134">
        <v>49</v>
      </c>
      <c r="H51" s="134">
        <v>54</v>
      </c>
      <c r="I51" s="134">
        <v>53</v>
      </c>
      <c r="J51" s="134">
        <v>52</v>
      </c>
      <c r="K51" s="134">
        <v>56</v>
      </c>
      <c r="L51" s="134">
        <v>52</v>
      </c>
      <c r="M51" s="134">
        <v>52</v>
      </c>
      <c r="N51" s="134">
        <v>53</v>
      </c>
      <c r="O51" s="51"/>
      <c r="P51">
        <f t="shared" si="10"/>
        <v>524</v>
      </c>
      <c r="Q51">
        <f t="shared" si="11"/>
        <v>56</v>
      </c>
      <c r="R51">
        <f t="shared" si="12"/>
        <v>49</v>
      </c>
      <c r="S51">
        <f t="shared" si="13"/>
        <v>419</v>
      </c>
      <c r="T51" s="54">
        <f>((S51/8)-35)*0.9</f>
        <v>15.637500000000001</v>
      </c>
    </row>
    <row r="52" spans="1:21" x14ac:dyDescent="0.35">
      <c r="A52" s="47" t="s">
        <v>53</v>
      </c>
      <c r="B52" t="s">
        <v>446</v>
      </c>
      <c r="D52" s="71">
        <v>8</v>
      </c>
      <c r="E52" s="134">
        <v>41</v>
      </c>
      <c r="F52" s="134">
        <v>47</v>
      </c>
      <c r="G52" s="134">
        <v>43</v>
      </c>
      <c r="H52" s="135"/>
      <c r="I52" s="124"/>
      <c r="J52" s="124"/>
      <c r="K52" s="124"/>
      <c r="L52" s="124"/>
      <c r="M52" s="124"/>
      <c r="N52" s="124"/>
      <c r="O52" s="51"/>
      <c r="P52">
        <f t="shared" si="10"/>
        <v>131</v>
      </c>
      <c r="Q52">
        <f t="shared" si="11"/>
        <v>47</v>
      </c>
      <c r="R52">
        <f t="shared" si="12"/>
        <v>41</v>
      </c>
      <c r="S52">
        <f>P52</f>
        <v>131</v>
      </c>
      <c r="T52" s="54">
        <f>((P52/3)-35)*0.9</f>
        <v>7.799999999999998</v>
      </c>
    </row>
    <row r="53" spans="1:21" x14ac:dyDescent="0.35">
      <c r="A53" s="47" t="s">
        <v>53</v>
      </c>
      <c r="B53" t="s">
        <v>438</v>
      </c>
      <c r="D53" s="71">
        <v>12</v>
      </c>
      <c r="E53" s="134">
        <v>49</v>
      </c>
      <c r="F53" s="134">
        <v>43</v>
      </c>
      <c r="G53" s="134">
        <v>54</v>
      </c>
      <c r="H53" s="134">
        <v>46</v>
      </c>
      <c r="I53" s="134">
        <v>50</v>
      </c>
      <c r="J53" s="134">
        <v>49</v>
      </c>
      <c r="K53" s="134">
        <v>48</v>
      </c>
      <c r="L53" s="134">
        <v>48</v>
      </c>
      <c r="M53" s="134">
        <v>45</v>
      </c>
      <c r="N53" s="134">
        <v>48</v>
      </c>
      <c r="O53" s="51"/>
      <c r="P53">
        <f t="shared" si="10"/>
        <v>480</v>
      </c>
      <c r="Q53">
        <f t="shared" si="11"/>
        <v>54</v>
      </c>
      <c r="R53">
        <f t="shared" si="12"/>
        <v>43</v>
      </c>
      <c r="S53">
        <f>P53-Q53-R53</f>
        <v>383</v>
      </c>
      <c r="T53" s="54">
        <f>((S53/8)-35)*0.9</f>
        <v>11.5875</v>
      </c>
    </row>
    <row r="54" spans="1:21" x14ac:dyDescent="0.35">
      <c r="A54" s="47" t="s">
        <v>53</v>
      </c>
      <c r="B54" t="s">
        <v>457</v>
      </c>
      <c r="D54" s="71">
        <v>7</v>
      </c>
      <c r="E54" s="134">
        <v>44</v>
      </c>
      <c r="F54" s="134">
        <v>42</v>
      </c>
      <c r="G54" s="134"/>
      <c r="H54" s="134"/>
      <c r="I54" s="134"/>
      <c r="J54" s="134"/>
      <c r="K54" s="134"/>
      <c r="L54" s="134"/>
      <c r="M54" s="134"/>
      <c r="N54" s="135"/>
      <c r="O54" s="51"/>
      <c r="P54">
        <f t="shared" si="10"/>
        <v>86</v>
      </c>
      <c r="Q54">
        <f t="shared" si="11"/>
        <v>44</v>
      </c>
      <c r="R54">
        <f t="shared" si="12"/>
        <v>42</v>
      </c>
      <c r="S54">
        <f>P54</f>
        <v>86</v>
      </c>
      <c r="T54" s="54">
        <f>((P54/2)-35)*0.9</f>
        <v>7.2</v>
      </c>
    </row>
    <row r="55" spans="1:21" x14ac:dyDescent="0.35">
      <c r="A55" s="47" t="s">
        <v>53</v>
      </c>
      <c r="B55" s="53" t="s">
        <v>169</v>
      </c>
      <c r="D55" s="71">
        <v>8</v>
      </c>
      <c r="E55" s="134">
        <v>44</v>
      </c>
      <c r="F55" s="134">
        <v>43</v>
      </c>
      <c r="G55" s="134">
        <v>43</v>
      </c>
      <c r="H55" s="134">
        <v>35</v>
      </c>
      <c r="I55" s="134">
        <v>47</v>
      </c>
      <c r="J55" s="134">
        <v>44</v>
      </c>
      <c r="K55" s="134">
        <v>41</v>
      </c>
      <c r="L55" s="134">
        <v>46</v>
      </c>
      <c r="M55" s="134">
        <v>48</v>
      </c>
      <c r="N55" s="134">
        <v>46</v>
      </c>
      <c r="O55" s="51"/>
      <c r="P55">
        <f t="shared" si="10"/>
        <v>437</v>
      </c>
      <c r="Q55">
        <f t="shared" si="11"/>
        <v>48</v>
      </c>
      <c r="R55">
        <f t="shared" si="12"/>
        <v>35</v>
      </c>
      <c r="S55">
        <f>P55-Q55-R55</f>
        <v>354</v>
      </c>
      <c r="T55" s="54">
        <f>((S55/8)-35)*0.9</f>
        <v>8.3250000000000011</v>
      </c>
    </row>
    <row r="56" spans="1:21" ht="16" thickBot="1" x14ac:dyDescent="0.4">
      <c r="A56" s="47" t="s">
        <v>53</v>
      </c>
      <c r="B56" t="s">
        <v>455</v>
      </c>
      <c r="D56" s="71">
        <v>2</v>
      </c>
      <c r="E56" s="134">
        <v>37</v>
      </c>
      <c r="F56" s="134"/>
      <c r="G56" s="134"/>
      <c r="H56" s="134"/>
      <c r="I56" s="134"/>
      <c r="J56" s="134"/>
      <c r="K56" s="135"/>
      <c r="L56" s="124"/>
      <c r="M56" s="124"/>
      <c r="N56" s="124"/>
      <c r="O56" s="51"/>
      <c r="P56">
        <f t="shared" si="10"/>
        <v>37</v>
      </c>
      <c r="Q56">
        <f t="shared" si="11"/>
        <v>37</v>
      </c>
      <c r="R56">
        <f t="shared" si="12"/>
        <v>37</v>
      </c>
      <c r="S56">
        <f>P56</f>
        <v>37</v>
      </c>
      <c r="T56" s="54">
        <f>(S56-35)*0.9</f>
        <v>1.8</v>
      </c>
    </row>
    <row r="57" spans="1:21" x14ac:dyDescent="0.35">
      <c r="A57" s="46" t="s">
        <v>49</v>
      </c>
      <c r="B57" s="57" t="s">
        <v>51</v>
      </c>
      <c r="C57" s="128"/>
      <c r="D57" s="72">
        <v>13</v>
      </c>
      <c r="E57" s="132">
        <v>46</v>
      </c>
      <c r="F57" s="132">
        <v>43</v>
      </c>
      <c r="G57" s="132">
        <v>50</v>
      </c>
      <c r="H57" s="132">
        <v>49</v>
      </c>
      <c r="I57" s="132">
        <v>51</v>
      </c>
      <c r="J57" s="132">
        <v>49</v>
      </c>
      <c r="K57" s="132">
        <v>51</v>
      </c>
      <c r="L57" s="132">
        <v>51</v>
      </c>
      <c r="M57" s="132">
        <v>56</v>
      </c>
      <c r="N57" s="132">
        <v>46</v>
      </c>
      <c r="O57" s="50"/>
      <c r="P57">
        <f t="shared" si="10"/>
        <v>492</v>
      </c>
      <c r="Q57">
        <f t="shared" si="11"/>
        <v>56</v>
      </c>
      <c r="R57">
        <f t="shared" si="12"/>
        <v>43</v>
      </c>
      <c r="S57">
        <f t="shared" ref="S57:S88" si="18">P57-Q57-R57</f>
        <v>393</v>
      </c>
      <c r="T57" s="54">
        <f t="shared" ref="T57:T75" si="19">((S57/8)-35)*0.9</f>
        <v>12.7125</v>
      </c>
    </row>
    <row r="58" spans="1:21" x14ac:dyDescent="0.35">
      <c r="A58" s="47" t="s">
        <v>49</v>
      </c>
      <c r="B58" s="25" t="s">
        <v>115</v>
      </c>
      <c r="C58" s="64" t="s">
        <v>441</v>
      </c>
      <c r="D58" s="71">
        <v>18</v>
      </c>
      <c r="E58" s="134">
        <v>52</v>
      </c>
      <c r="F58" s="134">
        <v>51</v>
      </c>
      <c r="G58" s="134">
        <v>51</v>
      </c>
      <c r="H58" s="134">
        <v>51</v>
      </c>
      <c r="I58" s="134">
        <v>50</v>
      </c>
      <c r="J58" s="134">
        <v>62</v>
      </c>
      <c r="K58" s="134">
        <v>64</v>
      </c>
      <c r="L58" s="134">
        <v>56</v>
      </c>
      <c r="M58" s="135">
        <v>57</v>
      </c>
      <c r="N58" s="124">
        <v>59</v>
      </c>
      <c r="O58" s="51"/>
      <c r="P58">
        <f t="shared" si="10"/>
        <v>553</v>
      </c>
      <c r="Q58">
        <f t="shared" si="11"/>
        <v>64</v>
      </c>
      <c r="R58">
        <f t="shared" si="12"/>
        <v>50</v>
      </c>
      <c r="S58">
        <f t="shared" si="18"/>
        <v>439</v>
      </c>
      <c r="T58" s="54">
        <f t="shared" si="19"/>
        <v>17.887499999999999</v>
      </c>
    </row>
    <row r="59" spans="1:21" x14ac:dyDescent="0.35">
      <c r="A59" s="47" t="s">
        <v>49</v>
      </c>
      <c r="B59" s="25" t="s">
        <v>88</v>
      </c>
      <c r="C59" s="23" t="s">
        <v>441</v>
      </c>
      <c r="D59" s="71">
        <v>11</v>
      </c>
      <c r="E59" s="134">
        <v>46</v>
      </c>
      <c r="F59" s="134">
        <v>42</v>
      </c>
      <c r="G59" s="134">
        <v>43</v>
      </c>
      <c r="H59" s="134">
        <v>43</v>
      </c>
      <c r="I59" s="134">
        <v>51</v>
      </c>
      <c r="J59" s="134">
        <v>52</v>
      </c>
      <c r="K59" s="134">
        <v>48</v>
      </c>
      <c r="L59" s="134">
        <v>49</v>
      </c>
      <c r="M59" s="134">
        <v>54</v>
      </c>
      <c r="N59" s="134">
        <v>48</v>
      </c>
      <c r="O59" s="51"/>
      <c r="P59">
        <f t="shared" si="10"/>
        <v>476</v>
      </c>
      <c r="Q59">
        <f t="shared" si="11"/>
        <v>54</v>
      </c>
      <c r="R59">
        <f t="shared" si="12"/>
        <v>42</v>
      </c>
      <c r="S59">
        <f t="shared" si="18"/>
        <v>380</v>
      </c>
      <c r="T59" s="54">
        <f t="shared" si="19"/>
        <v>11.25</v>
      </c>
    </row>
    <row r="60" spans="1:21" x14ac:dyDescent="0.35">
      <c r="A60" s="47" t="s">
        <v>49</v>
      </c>
      <c r="B60" s="53" t="s">
        <v>50</v>
      </c>
      <c r="C60" s="23" t="s">
        <v>441</v>
      </c>
      <c r="D60" s="71">
        <v>18</v>
      </c>
      <c r="E60" s="134">
        <v>53</v>
      </c>
      <c r="F60" s="134">
        <v>57</v>
      </c>
      <c r="G60" s="134">
        <v>53</v>
      </c>
      <c r="H60" s="134">
        <v>53</v>
      </c>
      <c r="I60" s="134">
        <v>59</v>
      </c>
      <c r="J60" s="134">
        <v>56</v>
      </c>
      <c r="K60" s="134">
        <v>59</v>
      </c>
      <c r="L60" s="134">
        <v>53</v>
      </c>
      <c r="M60" s="134">
        <v>52</v>
      </c>
      <c r="N60" s="134">
        <v>58</v>
      </c>
      <c r="O60" s="51"/>
      <c r="P60">
        <f t="shared" si="10"/>
        <v>553</v>
      </c>
      <c r="Q60">
        <f t="shared" si="11"/>
        <v>59</v>
      </c>
      <c r="R60">
        <f t="shared" si="12"/>
        <v>52</v>
      </c>
      <c r="S60">
        <f t="shared" si="18"/>
        <v>442</v>
      </c>
      <c r="T60" s="54">
        <f t="shared" si="19"/>
        <v>18.225000000000001</v>
      </c>
    </row>
    <row r="61" spans="1:21" ht="16" thickBot="1" x14ac:dyDescent="0.4">
      <c r="A61" s="48" t="s">
        <v>49</v>
      </c>
      <c r="B61" s="59" t="s">
        <v>312</v>
      </c>
      <c r="C61" s="49"/>
      <c r="D61" s="73">
        <v>14</v>
      </c>
      <c r="E61" s="131">
        <v>47</v>
      </c>
      <c r="F61" s="131">
        <v>54</v>
      </c>
      <c r="G61" s="131">
        <v>46</v>
      </c>
      <c r="H61" s="131">
        <v>47</v>
      </c>
      <c r="I61" s="131">
        <v>49</v>
      </c>
      <c r="J61" s="131">
        <v>59</v>
      </c>
      <c r="K61" s="131">
        <v>54</v>
      </c>
      <c r="L61" s="131">
        <v>53</v>
      </c>
      <c r="M61" s="131">
        <v>53</v>
      </c>
      <c r="N61" s="126">
        <v>45</v>
      </c>
      <c r="O61" s="52"/>
      <c r="P61">
        <f t="shared" si="10"/>
        <v>507</v>
      </c>
      <c r="Q61">
        <f t="shared" si="11"/>
        <v>59</v>
      </c>
      <c r="R61">
        <f t="shared" si="12"/>
        <v>45</v>
      </c>
      <c r="S61">
        <f t="shared" si="18"/>
        <v>403</v>
      </c>
      <c r="T61" s="54">
        <f t="shared" si="19"/>
        <v>13.8375</v>
      </c>
    </row>
    <row r="62" spans="1:21" x14ac:dyDescent="0.35">
      <c r="A62" s="47" t="s">
        <v>45</v>
      </c>
      <c r="B62" t="s">
        <v>48</v>
      </c>
      <c r="D62" s="71">
        <v>8</v>
      </c>
      <c r="E62" s="134">
        <v>42</v>
      </c>
      <c r="F62" s="134">
        <v>41</v>
      </c>
      <c r="G62" s="134">
        <v>46</v>
      </c>
      <c r="H62" s="134">
        <v>41</v>
      </c>
      <c r="I62" s="134">
        <v>47</v>
      </c>
      <c r="J62" s="134">
        <v>49</v>
      </c>
      <c r="K62" s="124">
        <v>41</v>
      </c>
      <c r="L62" s="124">
        <v>45</v>
      </c>
      <c r="M62" s="124">
        <v>45</v>
      </c>
      <c r="N62" s="124">
        <v>42</v>
      </c>
      <c r="O62" s="51"/>
      <c r="P62">
        <f t="shared" si="10"/>
        <v>439</v>
      </c>
      <c r="Q62">
        <f t="shared" si="11"/>
        <v>49</v>
      </c>
      <c r="R62">
        <f t="shared" si="12"/>
        <v>41</v>
      </c>
      <c r="S62">
        <f t="shared" si="18"/>
        <v>349</v>
      </c>
      <c r="T62" s="54">
        <f t="shared" si="19"/>
        <v>7.7625000000000002</v>
      </c>
    </row>
    <row r="63" spans="1:21" x14ac:dyDescent="0.35">
      <c r="A63" s="47" t="s">
        <v>45</v>
      </c>
      <c r="B63" t="s">
        <v>47</v>
      </c>
      <c r="D63" s="71">
        <v>10</v>
      </c>
      <c r="E63" s="134">
        <v>46</v>
      </c>
      <c r="F63" s="134">
        <v>45</v>
      </c>
      <c r="G63" s="134">
        <v>42</v>
      </c>
      <c r="H63" s="134">
        <v>46</v>
      </c>
      <c r="I63" s="134">
        <v>47</v>
      </c>
      <c r="J63" s="134">
        <v>43</v>
      </c>
      <c r="K63" s="134">
        <v>46</v>
      </c>
      <c r="L63" s="134">
        <v>47</v>
      </c>
      <c r="M63" s="134">
        <v>48</v>
      </c>
      <c r="N63" s="134">
        <v>46</v>
      </c>
      <c r="O63" s="51"/>
      <c r="P63">
        <f t="shared" si="10"/>
        <v>456</v>
      </c>
      <c r="Q63">
        <f t="shared" si="11"/>
        <v>48</v>
      </c>
      <c r="R63">
        <f t="shared" si="12"/>
        <v>42</v>
      </c>
      <c r="S63">
        <f t="shared" si="18"/>
        <v>366</v>
      </c>
      <c r="T63" s="54">
        <f t="shared" si="19"/>
        <v>9.6750000000000007</v>
      </c>
    </row>
    <row r="64" spans="1:21" x14ac:dyDescent="0.35">
      <c r="A64" s="47" t="s">
        <v>45</v>
      </c>
      <c r="B64" s="25" t="s">
        <v>430</v>
      </c>
      <c r="C64" s="64"/>
      <c r="D64" s="71">
        <v>10</v>
      </c>
      <c r="E64" s="134">
        <v>46</v>
      </c>
      <c r="F64" s="134">
        <v>44</v>
      </c>
      <c r="G64" s="134">
        <v>47</v>
      </c>
      <c r="H64" s="134">
        <v>46</v>
      </c>
      <c r="I64" s="134">
        <v>49</v>
      </c>
      <c r="J64" s="134">
        <v>46</v>
      </c>
      <c r="K64" s="134">
        <v>47</v>
      </c>
      <c r="L64" s="134">
        <v>47</v>
      </c>
      <c r="M64" s="134">
        <v>46</v>
      </c>
      <c r="N64" s="124">
        <v>44</v>
      </c>
      <c r="O64" s="51"/>
      <c r="P64">
        <f t="shared" si="10"/>
        <v>462</v>
      </c>
      <c r="Q64">
        <f t="shared" si="11"/>
        <v>49</v>
      </c>
      <c r="R64">
        <f t="shared" si="12"/>
        <v>44</v>
      </c>
      <c r="S64">
        <f t="shared" si="18"/>
        <v>369</v>
      </c>
      <c r="T64" s="54">
        <f t="shared" si="19"/>
        <v>10.012500000000001</v>
      </c>
    </row>
    <row r="65" spans="1:20" x14ac:dyDescent="0.35">
      <c r="A65" s="47" t="s">
        <v>45</v>
      </c>
      <c r="B65" s="53" t="s">
        <v>46</v>
      </c>
      <c r="D65" s="71">
        <v>9</v>
      </c>
      <c r="E65" s="134">
        <v>44</v>
      </c>
      <c r="F65" s="134">
        <v>44</v>
      </c>
      <c r="G65" s="134">
        <v>45</v>
      </c>
      <c r="H65" s="134">
        <v>45</v>
      </c>
      <c r="I65" s="134">
        <v>34</v>
      </c>
      <c r="J65" s="134">
        <v>44</v>
      </c>
      <c r="K65" s="134">
        <v>45</v>
      </c>
      <c r="L65" s="134">
        <v>48</v>
      </c>
      <c r="M65" s="134">
        <v>45</v>
      </c>
      <c r="N65" s="134">
        <v>47</v>
      </c>
      <c r="O65" s="51"/>
      <c r="P65">
        <f t="shared" si="10"/>
        <v>441</v>
      </c>
      <c r="Q65">
        <f t="shared" si="11"/>
        <v>48</v>
      </c>
      <c r="R65">
        <f t="shared" si="12"/>
        <v>34</v>
      </c>
      <c r="S65">
        <f t="shared" si="18"/>
        <v>359</v>
      </c>
      <c r="T65" s="54">
        <f t="shared" si="19"/>
        <v>8.8875000000000011</v>
      </c>
    </row>
    <row r="66" spans="1:20" x14ac:dyDescent="0.35">
      <c r="A66" s="47" t="s">
        <v>45</v>
      </c>
      <c r="B66" t="s">
        <v>44</v>
      </c>
      <c r="D66" s="71">
        <v>11</v>
      </c>
      <c r="E66" s="134">
        <v>48</v>
      </c>
      <c r="F66" s="134">
        <v>45</v>
      </c>
      <c r="G66" s="134">
        <v>48</v>
      </c>
      <c r="H66" s="134">
        <v>41</v>
      </c>
      <c r="I66" s="134">
        <v>52</v>
      </c>
      <c r="J66" s="134">
        <v>46</v>
      </c>
      <c r="K66" s="134">
        <v>47</v>
      </c>
      <c r="L66" s="135">
        <v>47</v>
      </c>
      <c r="M66" s="124">
        <v>48</v>
      </c>
      <c r="N66" s="124">
        <v>47</v>
      </c>
      <c r="O66" s="51"/>
      <c r="P66">
        <f t="shared" si="10"/>
        <v>469</v>
      </c>
      <c r="Q66">
        <f t="shared" si="11"/>
        <v>52</v>
      </c>
      <c r="R66">
        <f t="shared" si="12"/>
        <v>41</v>
      </c>
      <c r="S66">
        <f t="shared" si="18"/>
        <v>376</v>
      </c>
      <c r="T66" s="54">
        <f t="shared" si="19"/>
        <v>10.8</v>
      </c>
    </row>
    <row r="67" spans="1:20" ht="16" thickBot="1" x14ac:dyDescent="0.4">
      <c r="A67" s="48" t="s">
        <v>45</v>
      </c>
      <c r="B67" s="59" t="s">
        <v>140</v>
      </c>
      <c r="C67" s="49"/>
      <c r="D67" s="73">
        <v>20</v>
      </c>
      <c r="E67" s="131">
        <v>50</v>
      </c>
      <c r="F67" s="131">
        <v>55</v>
      </c>
      <c r="G67" s="131">
        <v>57</v>
      </c>
      <c r="H67" s="131">
        <v>60</v>
      </c>
      <c r="I67" s="131">
        <v>58</v>
      </c>
      <c r="J67" s="131">
        <v>56</v>
      </c>
      <c r="K67" s="131">
        <v>60</v>
      </c>
      <c r="L67" s="131">
        <v>63</v>
      </c>
      <c r="M67" s="127">
        <v>52</v>
      </c>
      <c r="N67" s="126">
        <v>65</v>
      </c>
      <c r="O67" s="52"/>
      <c r="P67">
        <f t="shared" si="10"/>
        <v>576</v>
      </c>
      <c r="Q67">
        <f t="shared" si="11"/>
        <v>65</v>
      </c>
      <c r="R67">
        <f t="shared" si="12"/>
        <v>50</v>
      </c>
      <c r="S67">
        <f t="shared" si="18"/>
        <v>461</v>
      </c>
      <c r="T67" s="54">
        <f t="shared" si="19"/>
        <v>20.362500000000001</v>
      </c>
    </row>
    <row r="68" spans="1:20" x14ac:dyDescent="0.35">
      <c r="A68" s="47" t="s">
        <v>39</v>
      </c>
      <c r="B68" t="s">
        <v>43</v>
      </c>
      <c r="D68" s="71">
        <v>2</v>
      </c>
      <c r="E68" s="134">
        <v>39</v>
      </c>
      <c r="F68" s="134">
        <v>35</v>
      </c>
      <c r="G68" s="134">
        <v>39</v>
      </c>
      <c r="H68" s="134">
        <v>36</v>
      </c>
      <c r="I68" s="134">
        <v>38</v>
      </c>
      <c r="J68" s="134">
        <v>37</v>
      </c>
      <c r="K68" s="134">
        <v>36</v>
      </c>
      <c r="L68" s="134">
        <v>41</v>
      </c>
      <c r="M68" s="134">
        <v>36</v>
      </c>
      <c r="N68" s="134">
        <v>39</v>
      </c>
      <c r="O68" s="51"/>
      <c r="P68">
        <f t="shared" si="10"/>
        <v>376</v>
      </c>
      <c r="Q68">
        <f t="shared" si="11"/>
        <v>41</v>
      </c>
      <c r="R68">
        <f t="shared" si="12"/>
        <v>35</v>
      </c>
      <c r="S68">
        <f t="shared" si="18"/>
        <v>300</v>
      </c>
      <c r="T68" s="54">
        <f t="shared" si="19"/>
        <v>2.25</v>
      </c>
    </row>
    <row r="69" spans="1:20" x14ac:dyDescent="0.35">
      <c r="A69" s="47" t="s">
        <v>39</v>
      </c>
      <c r="B69" t="s">
        <v>41</v>
      </c>
      <c r="D69" s="71">
        <v>15</v>
      </c>
      <c r="E69" s="134">
        <v>48</v>
      </c>
      <c r="F69" s="134">
        <v>53</v>
      </c>
      <c r="G69" s="134">
        <v>49</v>
      </c>
      <c r="H69" s="134">
        <v>57</v>
      </c>
      <c r="I69" s="134">
        <v>53</v>
      </c>
      <c r="J69" s="134">
        <v>50</v>
      </c>
      <c r="K69" s="134">
        <v>51</v>
      </c>
      <c r="L69" s="134">
        <v>52</v>
      </c>
      <c r="M69" s="134">
        <v>55</v>
      </c>
      <c r="N69" s="134">
        <v>53</v>
      </c>
      <c r="O69" s="51"/>
      <c r="P69">
        <f t="shared" ref="P69:P72" si="20">SUM(E69:N69)</f>
        <v>521</v>
      </c>
      <c r="Q69">
        <f t="shared" ref="Q69:Q72" si="21">MAX(E69:N69)</f>
        <v>57</v>
      </c>
      <c r="R69">
        <f t="shared" ref="R69:R72" si="22">MIN(E69:N69)</f>
        <v>48</v>
      </c>
      <c r="S69">
        <f t="shared" ref="S69:S72" si="23">P69-Q69-R69</f>
        <v>416</v>
      </c>
      <c r="T69" s="54">
        <f t="shared" si="19"/>
        <v>15.3</v>
      </c>
    </row>
    <row r="70" spans="1:20" x14ac:dyDescent="0.35">
      <c r="A70" s="47" t="s">
        <v>39</v>
      </c>
      <c r="B70" t="s">
        <v>42</v>
      </c>
      <c r="C70" s="23" t="s">
        <v>441</v>
      </c>
      <c r="D70" s="71">
        <v>14</v>
      </c>
      <c r="E70" s="134">
        <v>44</v>
      </c>
      <c r="F70" s="134">
        <v>47</v>
      </c>
      <c r="G70" s="134">
        <v>51</v>
      </c>
      <c r="H70" s="134">
        <v>42</v>
      </c>
      <c r="I70" s="134">
        <v>50</v>
      </c>
      <c r="J70" s="134">
        <v>56</v>
      </c>
      <c r="K70" s="134">
        <v>58</v>
      </c>
      <c r="L70" s="135">
        <v>59</v>
      </c>
      <c r="M70" s="124">
        <v>50</v>
      </c>
      <c r="N70" s="124">
        <v>49</v>
      </c>
      <c r="O70" s="51"/>
      <c r="P70">
        <f t="shared" si="20"/>
        <v>506</v>
      </c>
      <c r="Q70">
        <f t="shared" si="21"/>
        <v>59</v>
      </c>
      <c r="R70">
        <f t="shared" si="22"/>
        <v>42</v>
      </c>
      <c r="S70">
        <f t="shared" si="23"/>
        <v>405</v>
      </c>
      <c r="T70" s="54">
        <f t="shared" si="19"/>
        <v>14.0625</v>
      </c>
    </row>
    <row r="71" spans="1:20" x14ac:dyDescent="0.35">
      <c r="A71" s="47" t="s">
        <v>39</v>
      </c>
      <c r="B71" s="53" t="s">
        <v>40</v>
      </c>
      <c r="C71" s="23" t="s">
        <v>441</v>
      </c>
      <c r="D71" s="71">
        <v>13</v>
      </c>
      <c r="E71" s="134">
        <v>46</v>
      </c>
      <c r="F71" s="134">
        <v>50</v>
      </c>
      <c r="G71" s="134">
        <v>52</v>
      </c>
      <c r="H71" s="134">
        <v>47</v>
      </c>
      <c r="I71" s="134">
        <v>51</v>
      </c>
      <c r="J71" s="134">
        <v>51</v>
      </c>
      <c r="K71" s="134">
        <v>51</v>
      </c>
      <c r="L71" s="134">
        <v>48</v>
      </c>
      <c r="M71" s="134">
        <v>46</v>
      </c>
      <c r="N71" s="134">
        <v>55</v>
      </c>
      <c r="O71" s="51"/>
      <c r="P71">
        <f t="shared" si="20"/>
        <v>497</v>
      </c>
      <c r="Q71">
        <f t="shared" si="21"/>
        <v>55</v>
      </c>
      <c r="R71">
        <f t="shared" si="22"/>
        <v>46</v>
      </c>
      <c r="S71">
        <f t="shared" si="23"/>
        <v>396</v>
      </c>
      <c r="T71" s="54">
        <f t="shared" si="19"/>
        <v>13.05</v>
      </c>
    </row>
    <row r="72" spans="1:20" x14ac:dyDescent="0.35">
      <c r="A72" s="47" t="s">
        <v>39</v>
      </c>
      <c r="B72" s="25" t="s">
        <v>436</v>
      </c>
      <c r="C72" s="64" t="s">
        <v>441</v>
      </c>
      <c r="D72" s="71">
        <v>9</v>
      </c>
      <c r="E72" s="134">
        <v>47</v>
      </c>
      <c r="F72" s="134">
        <v>45</v>
      </c>
      <c r="G72" s="134">
        <v>44</v>
      </c>
      <c r="H72" s="134">
        <v>43</v>
      </c>
      <c r="I72" s="134">
        <v>45</v>
      </c>
      <c r="J72" s="134">
        <v>45</v>
      </c>
      <c r="K72" s="134">
        <v>45</v>
      </c>
      <c r="L72" s="134">
        <v>48</v>
      </c>
      <c r="M72" s="134">
        <v>48</v>
      </c>
      <c r="N72" s="134">
        <v>43</v>
      </c>
      <c r="O72" s="51"/>
      <c r="P72">
        <f t="shared" si="20"/>
        <v>453</v>
      </c>
      <c r="Q72">
        <f t="shared" si="21"/>
        <v>48</v>
      </c>
      <c r="R72">
        <f t="shared" si="22"/>
        <v>43</v>
      </c>
      <c r="S72">
        <f t="shared" si="23"/>
        <v>362</v>
      </c>
      <c r="T72" s="54">
        <f t="shared" si="19"/>
        <v>9.2249999999999996</v>
      </c>
    </row>
    <row r="73" spans="1:20" ht="16" thickBot="1" x14ac:dyDescent="0.4">
      <c r="A73" s="48" t="s">
        <v>39</v>
      </c>
      <c r="B73" s="59" t="s">
        <v>38</v>
      </c>
      <c r="C73" s="49"/>
      <c r="D73" s="73">
        <v>13</v>
      </c>
      <c r="E73" s="131">
        <v>47</v>
      </c>
      <c r="F73" s="131">
        <v>46</v>
      </c>
      <c r="G73" s="131">
        <v>48</v>
      </c>
      <c r="H73" s="131">
        <v>56</v>
      </c>
      <c r="I73" s="131">
        <v>46</v>
      </c>
      <c r="J73" s="131">
        <v>50</v>
      </c>
      <c r="K73" s="131">
        <v>52</v>
      </c>
      <c r="L73" s="131">
        <v>50</v>
      </c>
      <c r="M73" s="131">
        <v>50</v>
      </c>
      <c r="N73" s="131">
        <v>49</v>
      </c>
      <c r="O73" s="52"/>
      <c r="P73">
        <f t="shared" ref="P73:P102" si="24">SUM(E73:N73)</f>
        <v>494</v>
      </c>
      <c r="Q73">
        <f t="shared" ref="Q73:Q102" si="25">MAX(E73:N73)</f>
        <v>56</v>
      </c>
      <c r="R73">
        <f t="shared" ref="R73:R102" si="26">MIN(E73:N73)</f>
        <v>46</v>
      </c>
      <c r="S73">
        <f t="shared" si="18"/>
        <v>392</v>
      </c>
      <c r="T73" s="54">
        <f t="shared" si="19"/>
        <v>12.6</v>
      </c>
    </row>
    <row r="74" spans="1:20" x14ac:dyDescent="0.35">
      <c r="A74" s="47" t="s">
        <v>37</v>
      </c>
      <c r="B74" s="53" t="s">
        <v>117</v>
      </c>
      <c r="D74" s="136">
        <v>17</v>
      </c>
      <c r="E74" s="133">
        <v>53</v>
      </c>
      <c r="F74" s="133">
        <v>54</v>
      </c>
      <c r="G74" s="133">
        <v>57</v>
      </c>
      <c r="H74" s="133">
        <v>55</v>
      </c>
      <c r="I74" s="133">
        <v>49</v>
      </c>
      <c r="J74" s="133">
        <v>52</v>
      </c>
      <c r="K74" s="133">
        <v>53</v>
      </c>
      <c r="L74" s="139">
        <v>53</v>
      </c>
      <c r="M74" s="139">
        <v>54</v>
      </c>
      <c r="N74" s="139">
        <v>54</v>
      </c>
      <c r="O74" s="51"/>
      <c r="P74">
        <f t="shared" si="24"/>
        <v>534</v>
      </c>
      <c r="Q74">
        <f t="shared" si="25"/>
        <v>57</v>
      </c>
      <c r="R74">
        <f t="shared" si="26"/>
        <v>49</v>
      </c>
      <c r="S74">
        <f t="shared" si="18"/>
        <v>428</v>
      </c>
      <c r="T74" s="54">
        <f t="shared" si="19"/>
        <v>16.650000000000002</v>
      </c>
    </row>
    <row r="75" spans="1:20" x14ac:dyDescent="0.35">
      <c r="A75" s="47" t="s">
        <v>37</v>
      </c>
      <c r="B75" s="25" t="s">
        <v>126</v>
      </c>
      <c r="C75" s="64"/>
      <c r="D75" s="137">
        <v>13</v>
      </c>
      <c r="E75" s="138">
        <v>51</v>
      </c>
      <c r="F75" s="138">
        <v>46</v>
      </c>
      <c r="G75" s="138">
        <v>47</v>
      </c>
      <c r="H75" s="138">
        <v>47</v>
      </c>
      <c r="I75" s="138">
        <v>48</v>
      </c>
      <c r="J75" s="138">
        <v>51</v>
      </c>
      <c r="K75" s="138">
        <v>47</v>
      </c>
      <c r="L75" s="138">
        <v>53</v>
      </c>
      <c r="M75" s="138">
        <v>53</v>
      </c>
      <c r="N75" s="138">
        <v>50</v>
      </c>
      <c r="O75" s="51"/>
      <c r="P75">
        <f t="shared" si="24"/>
        <v>493</v>
      </c>
      <c r="Q75">
        <f t="shared" si="25"/>
        <v>53</v>
      </c>
      <c r="R75">
        <f t="shared" si="26"/>
        <v>46</v>
      </c>
      <c r="S75">
        <f t="shared" si="18"/>
        <v>394</v>
      </c>
      <c r="T75" s="54">
        <f t="shared" si="19"/>
        <v>12.825000000000001</v>
      </c>
    </row>
    <row r="76" spans="1:20" x14ac:dyDescent="0.35">
      <c r="A76" s="47" t="s">
        <v>37</v>
      </c>
      <c r="B76" s="25" t="s">
        <v>450</v>
      </c>
      <c r="C76" s="64"/>
      <c r="D76" s="137">
        <v>12</v>
      </c>
      <c r="E76" s="138">
        <v>52</v>
      </c>
      <c r="F76" s="138">
        <v>47</v>
      </c>
      <c r="G76" s="138">
        <v>48</v>
      </c>
      <c r="H76" s="138">
        <v>48</v>
      </c>
      <c r="I76" s="138">
        <v>48</v>
      </c>
      <c r="J76" s="138">
        <v>43</v>
      </c>
      <c r="K76" s="138">
        <v>52</v>
      </c>
      <c r="L76" s="138">
        <v>50</v>
      </c>
      <c r="M76" s="135"/>
      <c r="N76" s="139"/>
      <c r="O76" s="51"/>
      <c r="P76">
        <f t="shared" si="24"/>
        <v>388</v>
      </c>
      <c r="Q76">
        <f t="shared" si="25"/>
        <v>52</v>
      </c>
      <c r="R76">
        <f t="shared" si="26"/>
        <v>43</v>
      </c>
      <c r="S76">
        <f t="shared" si="18"/>
        <v>293</v>
      </c>
      <c r="T76" s="54">
        <f>((S76/6)-35)*0.9</f>
        <v>12.450000000000003</v>
      </c>
    </row>
    <row r="77" spans="1:20" x14ac:dyDescent="0.35">
      <c r="A77" s="47" t="s">
        <v>37</v>
      </c>
      <c r="B77" t="s">
        <v>449</v>
      </c>
      <c r="C77" s="64"/>
      <c r="D77" s="136">
        <v>14</v>
      </c>
      <c r="E77" s="133">
        <v>51</v>
      </c>
      <c r="F77" s="133">
        <v>45</v>
      </c>
      <c r="G77" s="133">
        <v>56</v>
      </c>
      <c r="H77" s="124"/>
      <c r="I77" s="124"/>
      <c r="J77" s="124"/>
      <c r="K77" s="124"/>
      <c r="L77" s="124"/>
      <c r="M77" s="124"/>
      <c r="N77" s="124"/>
      <c r="O77" s="51"/>
      <c r="P77">
        <f t="shared" si="24"/>
        <v>152</v>
      </c>
      <c r="Q77">
        <f t="shared" si="25"/>
        <v>56</v>
      </c>
      <c r="R77">
        <f t="shared" si="26"/>
        <v>45</v>
      </c>
      <c r="S77">
        <f t="shared" si="18"/>
        <v>51</v>
      </c>
      <c r="T77" s="54">
        <f>((P77/3)-35)*0.9</f>
        <v>14.099999999999998</v>
      </c>
    </row>
    <row r="78" spans="1:20" x14ac:dyDescent="0.35">
      <c r="A78" s="47" t="s">
        <v>37</v>
      </c>
      <c r="B78" s="25" t="s">
        <v>448</v>
      </c>
      <c r="C78" s="64"/>
      <c r="D78" s="136">
        <v>14</v>
      </c>
      <c r="E78" s="133">
        <v>51</v>
      </c>
      <c r="F78" s="124"/>
      <c r="G78" s="124"/>
      <c r="H78" s="124"/>
      <c r="I78" s="124"/>
      <c r="J78" s="124"/>
      <c r="K78" s="124"/>
      <c r="L78" s="124"/>
      <c r="M78" s="124"/>
      <c r="N78" s="124"/>
      <c r="O78" s="51"/>
      <c r="P78">
        <f t="shared" si="24"/>
        <v>51</v>
      </c>
      <c r="Q78">
        <f t="shared" si="25"/>
        <v>51</v>
      </c>
      <c r="R78">
        <f t="shared" si="26"/>
        <v>51</v>
      </c>
      <c r="S78">
        <f t="shared" si="18"/>
        <v>-51</v>
      </c>
      <c r="T78" s="54">
        <f>((P78/1)-35)*0.9</f>
        <v>14.4</v>
      </c>
    </row>
    <row r="79" spans="1:20" x14ac:dyDescent="0.35">
      <c r="A79" s="58" t="s">
        <v>37</v>
      </c>
      <c r="B79" s="25" t="s">
        <v>139</v>
      </c>
      <c r="C79" s="64"/>
      <c r="D79" s="137">
        <v>9</v>
      </c>
      <c r="E79" s="138">
        <v>47</v>
      </c>
      <c r="F79" s="138">
        <v>45</v>
      </c>
      <c r="G79" s="138">
        <v>46</v>
      </c>
      <c r="H79" s="138">
        <v>44</v>
      </c>
      <c r="I79" s="138">
        <v>43</v>
      </c>
      <c r="J79" s="138">
        <v>44</v>
      </c>
      <c r="K79" s="138">
        <v>40</v>
      </c>
      <c r="L79" s="138">
        <v>45</v>
      </c>
      <c r="M79" s="138">
        <v>49</v>
      </c>
      <c r="N79" s="138">
        <v>43</v>
      </c>
      <c r="O79" s="51"/>
      <c r="P79">
        <f t="shared" si="24"/>
        <v>446</v>
      </c>
      <c r="Q79">
        <f t="shared" si="25"/>
        <v>49</v>
      </c>
      <c r="R79">
        <f t="shared" si="26"/>
        <v>40</v>
      </c>
      <c r="S79">
        <f t="shared" si="18"/>
        <v>357</v>
      </c>
      <c r="T79" s="54">
        <f t="shared" ref="T79:T92" si="27">((S79/8)-35)*0.9</f>
        <v>8.6624999999999996</v>
      </c>
    </row>
    <row r="80" spans="1:20" x14ac:dyDescent="0.35">
      <c r="A80" s="47" t="s">
        <v>37</v>
      </c>
      <c r="B80" s="25" t="s">
        <v>120</v>
      </c>
      <c r="C80" s="64"/>
      <c r="D80" s="136">
        <v>10</v>
      </c>
      <c r="E80" s="133">
        <v>47</v>
      </c>
      <c r="F80" s="133">
        <v>42</v>
      </c>
      <c r="G80" s="133">
        <v>45</v>
      </c>
      <c r="H80" s="133">
        <v>46</v>
      </c>
      <c r="I80" s="133">
        <v>45</v>
      </c>
      <c r="J80" s="133">
        <v>40</v>
      </c>
      <c r="K80" s="133">
        <v>49</v>
      </c>
      <c r="L80" s="133">
        <v>51</v>
      </c>
      <c r="M80" s="133">
        <v>50</v>
      </c>
      <c r="N80" s="124">
        <v>49</v>
      </c>
      <c r="O80" s="51"/>
      <c r="P80">
        <f t="shared" si="24"/>
        <v>464</v>
      </c>
      <c r="Q80">
        <f t="shared" si="25"/>
        <v>51</v>
      </c>
      <c r="R80">
        <f t="shared" si="26"/>
        <v>40</v>
      </c>
      <c r="S80">
        <f t="shared" si="18"/>
        <v>373</v>
      </c>
      <c r="T80" s="54">
        <f t="shared" si="27"/>
        <v>10.4625</v>
      </c>
    </row>
    <row r="81" spans="1:21" x14ac:dyDescent="0.35">
      <c r="A81" s="47" t="s">
        <v>37</v>
      </c>
      <c r="B81" s="25" t="s">
        <v>123</v>
      </c>
      <c r="C81" s="64"/>
      <c r="D81" s="136">
        <v>12</v>
      </c>
      <c r="E81" s="133">
        <v>48</v>
      </c>
      <c r="F81" s="133">
        <v>44</v>
      </c>
      <c r="G81" s="133">
        <v>48</v>
      </c>
      <c r="H81" s="133">
        <v>49</v>
      </c>
      <c r="I81" s="133">
        <v>43</v>
      </c>
      <c r="J81" s="133">
        <v>50</v>
      </c>
      <c r="K81" s="133">
        <v>44</v>
      </c>
      <c r="L81" s="133">
        <v>51</v>
      </c>
      <c r="M81" s="124">
        <v>53</v>
      </c>
      <c r="N81" s="124">
        <v>51</v>
      </c>
      <c r="O81" s="60"/>
      <c r="P81">
        <f t="shared" si="24"/>
        <v>481</v>
      </c>
      <c r="Q81">
        <f t="shared" si="25"/>
        <v>53</v>
      </c>
      <c r="R81">
        <f t="shared" si="26"/>
        <v>43</v>
      </c>
      <c r="S81">
        <f t="shared" si="18"/>
        <v>385</v>
      </c>
      <c r="T81" s="54">
        <f t="shared" si="27"/>
        <v>11.8125</v>
      </c>
    </row>
    <row r="82" spans="1:21" ht="16" thickBot="1" x14ac:dyDescent="0.4">
      <c r="A82" s="48" t="s">
        <v>37</v>
      </c>
      <c r="B82" s="55" t="s">
        <v>119</v>
      </c>
      <c r="C82" s="129"/>
      <c r="D82" s="73">
        <v>10</v>
      </c>
      <c r="E82" s="126">
        <v>50</v>
      </c>
      <c r="F82" s="126">
        <v>44</v>
      </c>
      <c r="G82" s="126">
        <v>46</v>
      </c>
      <c r="H82" s="126">
        <v>52</v>
      </c>
      <c r="I82" s="126">
        <v>41</v>
      </c>
      <c r="J82" s="126">
        <v>43</v>
      </c>
      <c r="K82" s="126">
        <v>46</v>
      </c>
      <c r="L82" s="126">
        <v>51</v>
      </c>
      <c r="M82" s="126">
        <v>43</v>
      </c>
      <c r="N82" s="126">
        <v>49</v>
      </c>
      <c r="O82" s="52"/>
      <c r="P82">
        <f t="shared" si="24"/>
        <v>465</v>
      </c>
      <c r="Q82">
        <f t="shared" si="25"/>
        <v>52</v>
      </c>
      <c r="R82">
        <f t="shared" si="26"/>
        <v>41</v>
      </c>
      <c r="S82">
        <f t="shared" si="18"/>
        <v>372</v>
      </c>
      <c r="T82" s="54">
        <f t="shared" si="27"/>
        <v>10.35</v>
      </c>
    </row>
    <row r="83" spans="1:21" x14ac:dyDescent="0.35">
      <c r="A83" s="47" t="s">
        <v>21</v>
      </c>
      <c r="B83" s="25" t="s">
        <v>185</v>
      </c>
      <c r="C83" s="64"/>
      <c r="D83" s="71">
        <v>7</v>
      </c>
      <c r="E83" s="134">
        <v>46</v>
      </c>
      <c r="F83" s="134">
        <v>44</v>
      </c>
      <c r="G83" s="134">
        <v>40</v>
      </c>
      <c r="H83" s="134">
        <v>39</v>
      </c>
      <c r="I83" s="134">
        <v>39</v>
      </c>
      <c r="J83" s="134">
        <v>42</v>
      </c>
      <c r="K83" s="134">
        <v>42</v>
      </c>
      <c r="L83" s="134">
        <v>44</v>
      </c>
      <c r="M83" s="134">
        <v>43</v>
      </c>
      <c r="N83" s="134">
        <v>44</v>
      </c>
      <c r="O83" s="51"/>
      <c r="P83">
        <f t="shared" si="24"/>
        <v>423</v>
      </c>
      <c r="Q83">
        <f t="shared" si="25"/>
        <v>46</v>
      </c>
      <c r="R83">
        <f t="shared" si="26"/>
        <v>39</v>
      </c>
      <c r="S83">
        <f t="shared" si="18"/>
        <v>338</v>
      </c>
      <c r="T83" s="54">
        <f t="shared" si="27"/>
        <v>6.5250000000000004</v>
      </c>
    </row>
    <row r="84" spans="1:21" x14ac:dyDescent="0.35">
      <c r="A84" s="47" t="s">
        <v>21</v>
      </c>
      <c r="B84" s="150" t="s">
        <v>184</v>
      </c>
      <c r="C84" s="23" t="s">
        <v>441</v>
      </c>
      <c r="D84" s="71">
        <v>14</v>
      </c>
      <c r="E84" s="134">
        <v>52</v>
      </c>
      <c r="F84" s="134">
        <v>50</v>
      </c>
      <c r="G84" s="134">
        <v>52</v>
      </c>
      <c r="H84" s="134">
        <v>47</v>
      </c>
      <c r="I84" s="134">
        <v>48</v>
      </c>
      <c r="J84" s="134">
        <v>46</v>
      </c>
      <c r="K84" s="134">
        <v>54</v>
      </c>
      <c r="L84" s="134">
        <v>57</v>
      </c>
      <c r="M84" s="134">
        <v>49</v>
      </c>
      <c r="N84" s="134">
        <v>52</v>
      </c>
      <c r="O84" s="51"/>
      <c r="P84">
        <f t="shared" si="24"/>
        <v>507</v>
      </c>
      <c r="Q84">
        <f t="shared" si="25"/>
        <v>57</v>
      </c>
      <c r="R84">
        <f t="shared" si="26"/>
        <v>46</v>
      </c>
      <c r="S84">
        <f t="shared" si="18"/>
        <v>404</v>
      </c>
      <c r="T84" s="54">
        <f t="shared" si="27"/>
        <v>13.950000000000001</v>
      </c>
    </row>
    <row r="85" spans="1:21" x14ac:dyDescent="0.35">
      <c r="A85" s="47" t="s">
        <v>21</v>
      </c>
      <c r="B85" t="s">
        <v>22</v>
      </c>
      <c r="C85" s="23" t="s">
        <v>441</v>
      </c>
      <c r="D85" s="71">
        <v>15</v>
      </c>
      <c r="E85" s="134">
        <v>50</v>
      </c>
      <c r="F85" s="134">
        <v>53</v>
      </c>
      <c r="G85" s="134">
        <v>51</v>
      </c>
      <c r="H85" s="134">
        <v>50</v>
      </c>
      <c r="I85" s="134">
        <v>51</v>
      </c>
      <c r="J85" s="134">
        <v>54</v>
      </c>
      <c r="K85" s="134">
        <v>54</v>
      </c>
      <c r="L85" s="134">
        <v>51</v>
      </c>
      <c r="M85" s="134">
        <v>53</v>
      </c>
      <c r="N85" s="134">
        <v>54</v>
      </c>
      <c r="O85" s="51"/>
      <c r="P85">
        <f t="shared" si="24"/>
        <v>521</v>
      </c>
      <c r="Q85">
        <f t="shared" si="25"/>
        <v>54</v>
      </c>
      <c r="R85">
        <f t="shared" si="26"/>
        <v>50</v>
      </c>
      <c r="S85">
        <f t="shared" si="18"/>
        <v>417</v>
      </c>
      <c r="T85" s="54">
        <f t="shared" si="27"/>
        <v>15.4125</v>
      </c>
    </row>
    <row r="86" spans="1:21" x14ac:dyDescent="0.35">
      <c r="A86" s="47" t="s">
        <v>21</v>
      </c>
      <c r="B86" s="140" t="s">
        <v>325</v>
      </c>
      <c r="C86" s="64" t="s">
        <v>441</v>
      </c>
      <c r="D86" s="71">
        <v>6</v>
      </c>
      <c r="E86" s="134">
        <v>42</v>
      </c>
      <c r="F86" s="134">
        <v>42</v>
      </c>
      <c r="G86" s="134">
        <v>40</v>
      </c>
      <c r="H86" s="134">
        <v>42</v>
      </c>
      <c r="I86" s="134">
        <v>40</v>
      </c>
      <c r="J86" s="134">
        <v>41</v>
      </c>
      <c r="K86" s="134">
        <v>41</v>
      </c>
      <c r="L86" s="134">
        <v>41</v>
      </c>
      <c r="M86" s="134">
        <v>42</v>
      </c>
      <c r="N86" s="134">
        <v>45</v>
      </c>
      <c r="O86" s="51"/>
      <c r="P86">
        <f t="shared" si="24"/>
        <v>416</v>
      </c>
      <c r="Q86">
        <f t="shared" si="25"/>
        <v>45</v>
      </c>
      <c r="R86">
        <f t="shared" si="26"/>
        <v>40</v>
      </c>
      <c r="S86">
        <f t="shared" si="18"/>
        <v>331</v>
      </c>
      <c r="T86" s="54">
        <f t="shared" si="27"/>
        <v>5.7374999999999998</v>
      </c>
    </row>
    <row r="87" spans="1:21" ht="16" thickBot="1" x14ac:dyDescent="0.4">
      <c r="A87" s="48" t="s">
        <v>21</v>
      </c>
      <c r="B87" s="55" t="s">
        <v>127</v>
      </c>
      <c r="C87" s="129" t="s">
        <v>441</v>
      </c>
      <c r="D87" s="73">
        <v>8</v>
      </c>
      <c r="E87" s="131">
        <v>45</v>
      </c>
      <c r="F87" s="131">
        <v>40</v>
      </c>
      <c r="G87" s="131">
        <v>44</v>
      </c>
      <c r="H87" s="131">
        <v>43</v>
      </c>
      <c r="I87" s="131">
        <v>45</v>
      </c>
      <c r="J87" s="131">
        <v>44</v>
      </c>
      <c r="K87" s="131">
        <v>43</v>
      </c>
      <c r="L87" s="131">
        <v>42</v>
      </c>
      <c r="M87" s="131">
        <v>46</v>
      </c>
      <c r="N87" s="131">
        <v>51</v>
      </c>
      <c r="O87" s="52"/>
      <c r="P87">
        <f t="shared" si="24"/>
        <v>443</v>
      </c>
      <c r="Q87">
        <f t="shared" si="25"/>
        <v>51</v>
      </c>
      <c r="R87">
        <f t="shared" si="26"/>
        <v>40</v>
      </c>
      <c r="S87">
        <f t="shared" si="18"/>
        <v>352</v>
      </c>
      <c r="T87" s="54">
        <f t="shared" si="27"/>
        <v>8.1</v>
      </c>
    </row>
    <row r="88" spans="1:21" x14ac:dyDescent="0.35">
      <c r="A88" s="46" t="s">
        <v>15</v>
      </c>
      <c r="B88" s="45" t="s">
        <v>200</v>
      </c>
      <c r="C88" s="130"/>
      <c r="D88" s="72">
        <v>22</v>
      </c>
      <c r="E88" s="132">
        <v>62</v>
      </c>
      <c r="F88" s="132">
        <v>59</v>
      </c>
      <c r="G88" s="132">
        <v>58</v>
      </c>
      <c r="H88" s="132">
        <v>58</v>
      </c>
      <c r="I88" s="132">
        <v>57</v>
      </c>
      <c r="J88" s="132">
        <v>60</v>
      </c>
      <c r="K88" s="125">
        <v>59</v>
      </c>
      <c r="L88" s="125">
        <v>52</v>
      </c>
      <c r="M88" s="125">
        <v>62</v>
      </c>
      <c r="N88" s="125">
        <v>61</v>
      </c>
      <c r="O88" s="50"/>
      <c r="P88">
        <f t="shared" si="24"/>
        <v>588</v>
      </c>
      <c r="Q88">
        <f t="shared" si="25"/>
        <v>62</v>
      </c>
      <c r="R88">
        <f t="shared" si="26"/>
        <v>52</v>
      </c>
      <c r="S88">
        <f t="shared" si="18"/>
        <v>474</v>
      </c>
      <c r="T88" s="54">
        <f t="shared" si="27"/>
        <v>21.824999999999999</v>
      </c>
    </row>
    <row r="89" spans="1:21" x14ac:dyDescent="0.35">
      <c r="A89" s="47" t="s">
        <v>15</v>
      </c>
      <c r="B89" s="25" t="s">
        <v>118</v>
      </c>
      <c r="D89" s="71">
        <v>7</v>
      </c>
      <c r="E89" s="134">
        <v>41</v>
      </c>
      <c r="F89" s="134">
        <v>46</v>
      </c>
      <c r="G89" s="134">
        <v>43</v>
      </c>
      <c r="H89" s="124">
        <v>40</v>
      </c>
      <c r="I89" s="124">
        <v>40</v>
      </c>
      <c r="J89" s="124">
        <v>43</v>
      </c>
      <c r="K89" s="124">
        <v>41</v>
      </c>
      <c r="L89" s="124">
        <v>40</v>
      </c>
      <c r="M89" s="124">
        <v>47</v>
      </c>
      <c r="N89" s="124">
        <v>48</v>
      </c>
      <c r="O89" s="51"/>
      <c r="P89">
        <f t="shared" si="24"/>
        <v>429</v>
      </c>
      <c r="Q89">
        <f t="shared" si="25"/>
        <v>48</v>
      </c>
      <c r="R89">
        <f t="shared" si="26"/>
        <v>40</v>
      </c>
      <c r="S89">
        <f t="shared" ref="S89:S117" si="28">P89-Q89-R89</f>
        <v>341</v>
      </c>
      <c r="T89" s="54">
        <f t="shared" si="27"/>
        <v>6.8624999999999998</v>
      </c>
      <c r="U89" s="23"/>
    </row>
    <row r="90" spans="1:21" x14ac:dyDescent="0.35">
      <c r="A90" s="47" t="s">
        <v>15</v>
      </c>
      <c r="B90" t="s">
        <v>19</v>
      </c>
      <c r="C90" s="23" t="s">
        <v>441</v>
      </c>
      <c r="D90" s="71">
        <v>3</v>
      </c>
      <c r="E90" s="134">
        <v>43</v>
      </c>
      <c r="F90" s="134">
        <v>39</v>
      </c>
      <c r="G90" s="134">
        <v>36</v>
      </c>
      <c r="H90" s="134">
        <v>36</v>
      </c>
      <c r="I90" s="134">
        <v>40</v>
      </c>
      <c r="J90" s="134">
        <v>39</v>
      </c>
      <c r="K90" s="134">
        <v>36</v>
      </c>
      <c r="L90" s="134">
        <v>42</v>
      </c>
      <c r="M90" s="134">
        <v>36</v>
      </c>
      <c r="N90" s="134">
        <v>39</v>
      </c>
      <c r="O90" s="51"/>
      <c r="P90">
        <f t="shared" si="24"/>
        <v>386</v>
      </c>
      <c r="Q90">
        <f t="shared" si="25"/>
        <v>43</v>
      </c>
      <c r="R90">
        <f t="shared" si="26"/>
        <v>36</v>
      </c>
      <c r="S90">
        <f t="shared" si="28"/>
        <v>307</v>
      </c>
      <c r="T90" s="54">
        <f t="shared" si="27"/>
        <v>3.0375000000000001</v>
      </c>
      <c r="U90" s="23"/>
    </row>
    <row r="91" spans="1:21" x14ac:dyDescent="0.35">
      <c r="A91" s="47" t="s">
        <v>15</v>
      </c>
      <c r="B91" t="s">
        <v>179</v>
      </c>
      <c r="D91" s="71">
        <v>9</v>
      </c>
      <c r="E91" s="134">
        <v>52</v>
      </c>
      <c r="F91" s="134">
        <v>42</v>
      </c>
      <c r="G91" s="134">
        <v>42</v>
      </c>
      <c r="H91" s="134">
        <v>46</v>
      </c>
      <c r="I91" s="134">
        <v>45</v>
      </c>
      <c r="J91" s="134">
        <v>47</v>
      </c>
      <c r="K91" s="134">
        <v>45</v>
      </c>
      <c r="L91" s="134">
        <v>46</v>
      </c>
      <c r="M91" s="134">
        <v>44</v>
      </c>
      <c r="N91" s="134">
        <v>49</v>
      </c>
      <c r="O91" s="51"/>
      <c r="P91">
        <f t="shared" si="24"/>
        <v>458</v>
      </c>
      <c r="Q91">
        <f t="shared" si="25"/>
        <v>52</v>
      </c>
      <c r="R91">
        <f t="shared" si="26"/>
        <v>42</v>
      </c>
      <c r="S91">
        <f t="shared" si="28"/>
        <v>364</v>
      </c>
      <c r="T91" s="54">
        <f t="shared" si="27"/>
        <v>9.4500000000000011</v>
      </c>
    </row>
    <row r="92" spans="1:21" x14ac:dyDescent="0.35">
      <c r="A92" s="47" t="s">
        <v>15</v>
      </c>
      <c r="B92" t="s">
        <v>20</v>
      </c>
      <c r="D92" s="71">
        <v>6</v>
      </c>
      <c r="E92" s="134">
        <v>45</v>
      </c>
      <c r="F92" s="134">
        <v>38</v>
      </c>
      <c r="G92" s="134">
        <v>43</v>
      </c>
      <c r="H92" s="134">
        <v>43</v>
      </c>
      <c r="I92" s="134">
        <v>40</v>
      </c>
      <c r="J92" s="134">
        <v>46</v>
      </c>
      <c r="K92" s="124">
        <v>37</v>
      </c>
      <c r="L92" s="124">
        <v>40</v>
      </c>
      <c r="M92" s="124">
        <v>41</v>
      </c>
      <c r="N92" s="124">
        <v>40</v>
      </c>
      <c r="O92" s="51"/>
      <c r="P92">
        <f t="shared" si="24"/>
        <v>413</v>
      </c>
      <c r="Q92">
        <f t="shared" si="25"/>
        <v>46</v>
      </c>
      <c r="R92">
        <f t="shared" si="26"/>
        <v>37</v>
      </c>
      <c r="S92">
        <f t="shared" si="28"/>
        <v>330</v>
      </c>
      <c r="T92" s="54">
        <f t="shared" si="27"/>
        <v>5.625</v>
      </c>
    </row>
    <row r="93" spans="1:21" x14ac:dyDescent="0.35">
      <c r="A93" s="47" t="s">
        <v>15</v>
      </c>
      <c r="B93" s="25" t="s">
        <v>453</v>
      </c>
      <c r="D93" s="71">
        <v>14</v>
      </c>
      <c r="E93" s="134">
        <v>50</v>
      </c>
      <c r="F93" s="134">
        <v>49</v>
      </c>
      <c r="G93" s="134">
        <v>59</v>
      </c>
      <c r="H93" s="134">
        <v>52</v>
      </c>
      <c r="I93" s="134">
        <v>52</v>
      </c>
      <c r="J93" s="134">
        <v>49</v>
      </c>
      <c r="K93" s="134"/>
      <c r="L93" s="134"/>
      <c r="M93" s="134"/>
      <c r="N93" s="134"/>
      <c r="O93" s="51"/>
      <c r="P93">
        <f t="shared" si="24"/>
        <v>311</v>
      </c>
      <c r="Q93">
        <f t="shared" si="25"/>
        <v>59</v>
      </c>
      <c r="R93">
        <f t="shared" si="26"/>
        <v>49</v>
      </c>
      <c r="S93">
        <f t="shared" si="28"/>
        <v>203</v>
      </c>
      <c r="T93" s="54">
        <f>((S93/4)-35)*0.9</f>
        <v>14.175000000000001</v>
      </c>
    </row>
    <row r="94" spans="1:21" x14ac:dyDescent="0.35">
      <c r="A94" s="47" t="s">
        <v>15</v>
      </c>
      <c r="B94" t="s">
        <v>17</v>
      </c>
      <c r="D94" s="71">
        <v>11</v>
      </c>
      <c r="E94" s="134">
        <v>50</v>
      </c>
      <c r="F94" s="134">
        <v>44</v>
      </c>
      <c r="G94" s="135">
        <v>47</v>
      </c>
      <c r="H94" s="124">
        <v>46</v>
      </c>
      <c r="I94" s="124">
        <v>46</v>
      </c>
      <c r="J94" s="124">
        <v>49</v>
      </c>
      <c r="K94" s="124">
        <v>50</v>
      </c>
      <c r="L94" s="124">
        <v>45</v>
      </c>
      <c r="M94" s="124">
        <v>47</v>
      </c>
      <c r="N94" s="124">
        <v>51</v>
      </c>
      <c r="O94" s="51"/>
      <c r="P94">
        <f t="shared" si="24"/>
        <v>475</v>
      </c>
      <c r="Q94">
        <f t="shared" si="25"/>
        <v>51</v>
      </c>
      <c r="R94">
        <f t="shared" si="26"/>
        <v>44</v>
      </c>
      <c r="S94">
        <f t="shared" si="28"/>
        <v>380</v>
      </c>
      <c r="T94" s="54">
        <f>((S94/8)-35)*0.9</f>
        <v>11.25</v>
      </c>
    </row>
    <row r="95" spans="1:21" ht="16" thickBot="1" x14ac:dyDescent="0.4">
      <c r="A95" s="48" t="s">
        <v>15</v>
      </c>
      <c r="B95" s="152" t="s">
        <v>16</v>
      </c>
      <c r="C95" s="49" t="s">
        <v>441</v>
      </c>
      <c r="D95" s="73">
        <v>14</v>
      </c>
      <c r="E95" s="131">
        <v>56</v>
      </c>
      <c r="F95" s="131">
        <v>50</v>
      </c>
      <c r="G95" s="131">
        <v>52</v>
      </c>
      <c r="H95" s="131">
        <v>50</v>
      </c>
      <c r="I95" s="131">
        <v>52</v>
      </c>
      <c r="J95" s="131">
        <v>52</v>
      </c>
      <c r="K95" s="131">
        <v>44</v>
      </c>
      <c r="L95" s="131">
        <v>48</v>
      </c>
      <c r="M95" s="131">
        <v>44</v>
      </c>
      <c r="N95" s="131">
        <v>52</v>
      </c>
      <c r="O95" s="52"/>
      <c r="P95">
        <f t="shared" si="24"/>
        <v>500</v>
      </c>
      <c r="Q95">
        <f t="shared" si="25"/>
        <v>56</v>
      </c>
      <c r="R95">
        <f t="shared" si="26"/>
        <v>44</v>
      </c>
      <c r="S95">
        <f t="shared" si="28"/>
        <v>400</v>
      </c>
      <c r="T95" s="54">
        <f>((S95/8)-35)*0.9</f>
        <v>13.5</v>
      </c>
    </row>
    <row r="96" spans="1:21" x14ac:dyDescent="0.35">
      <c r="A96" s="47" t="s">
        <v>10</v>
      </c>
      <c r="B96" s="25" t="s">
        <v>178</v>
      </c>
      <c r="C96" s="64"/>
      <c r="D96" s="71">
        <v>9</v>
      </c>
      <c r="E96" s="134">
        <v>44</v>
      </c>
      <c r="F96" s="134">
        <v>48</v>
      </c>
      <c r="G96" s="134">
        <v>45</v>
      </c>
      <c r="H96" s="134">
        <v>40</v>
      </c>
      <c r="I96" s="134">
        <v>50</v>
      </c>
      <c r="J96" s="134">
        <v>45</v>
      </c>
      <c r="K96" s="134">
        <v>45</v>
      </c>
      <c r="L96" s="134">
        <v>41</v>
      </c>
      <c r="M96" s="135">
        <v>44</v>
      </c>
      <c r="N96" s="124">
        <v>45</v>
      </c>
      <c r="O96" s="51"/>
      <c r="P96">
        <f t="shared" si="24"/>
        <v>447</v>
      </c>
      <c r="Q96">
        <f t="shared" si="25"/>
        <v>50</v>
      </c>
      <c r="R96">
        <f t="shared" si="26"/>
        <v>40</v>
      </c>
      <c r="S96">
        <f t="shared" si="28"/>
        <v>357</v>
      </c>
      <c r="T96" s="54">
        <f>((S96/8)-35)*0.9</f>
        <v>8.6624999999999996</v>
      </c>
    </row>
    <row r="97" spans="1:20" x14ac:dyDescent="0.35">
      <c r="A97" s="47" t="s">
        <v>10</v>
      </c>
      <c r="B97" s="25" t="s">
        <v>458</v>
      </c>
      <c r="C97" s="64"/>
      <c r="D97" s="71">
        <v>2</v>
      </c>
      <c r="E97" s="134">
        <v>37</v>
      </c>
      <c r="F97" s="134"/>
      <c r="G97" s="134"/>
      <c r="H97" s="134"/>
      <c r="I97" s="134"/>
      <c r="J97" s="134"/>
      <c r="K97" s="134"/>
      <c r="L97" s="135"/>
      <c r="M97" s="124"/>
      <c r="N97" s="124"/>
      <c r="O97" s="51"/>
      <c r="P97">
        <f t="shared" si="24"/>
        <v>37</v>
      </c>
      <c r="Q97">
        <f t="shared" si="25"/>
        <v>37</v>
      </c>
      <c r="R97">
        <f t="shared" si="26"/>
        <v>37</v>
      </c>
      <c r="S97">
        <f t="shared" si="28"/>
        <v>-37</v>
      </c>
      <c r="T97" s="54">
        <f>((P97/1)-35)*0.9</f>
        <v>1.8</v>
      </c>
    </row>
    <row r="98" spans="1:20" x14ac:dyDescent="0.35">
      <c r="A98" s="47" t="s">
        <v>10</v>
      </c>
      <c r="B98" t="s">
        <v>177</v>
      </c>
      <c r="D98" s="71">
        <v>14</v>
      </c>
      <c r="E98" s="134">
        <v>50</v>
      </c>
      <c r="F98" s="134">
        <v>47</v>
      </c>
      <c r="G98" s="134">
        <v>52</v>
      </c>
      <c r="H98" s="134">
        <v>48</v>
      </c>
      <c r="I98" s="134">
        <v>47</v>
      </c>
      <c r="J98" s="134">
        <v>52</v>
      </c>
      <c r="K98" s="134">
        <v>52</v>
      </c>
      <c r="L98" s="134">
        <v>53</v>
      </c>
      <c r="M98" s="134">
        <v>50</v>
      </c>
      <c r="N98" s="134">
        <v>54</v>
      </c>
      <c r="O98" s="51"/>
      <c r="P98">
        <f t="shared" si="24"/>
        <v>505</v>
      </c>
      <c r="Q98">
        <f t="shared" si="25"/>
        <v>54</v>
      </c>
      <c r="R98">
        <f t="shared" si="26"/>
        <v>47</v>
      </c>
      <c r="S98">
        <f t="shared" si="28"/>
        <v>404</v>
      </c>
      <c r="T98" s="54">
        <f>((S98/8)-35)*0.9</f>
        <v>13.950000000000001</v>
      </c>
    </row>
    <row r="99" spans="1:20" x14ac:dyDescent="0.35">
      <c r="A99" s="47" t="s">
        <v>10</v>
      </c>
      <c r="B99" s="25" t="s">
        <v>175</v>
      </c>
      <c r="C99" s="64"/>
      <c r="D99" s="71">
        <v>14</v>
      </c>
      <c r="E99" s="134">
        <v>48</v>
      </c>
      <c r="F99" s="134">
        <v>52</v>
      </c>
      <c r="G99" s="134">
        <v>49</v>
      </c>
      <c r="H99" s="134">
        <v>53</v>
      </c>
      <c r="I99" s="134">
        <v>48</v>
      </c>
      <c r="J99" s="134">
        <v>56</v>
      </c>
      <c r="K99" s="134">
        <v>48</v>
      </c>
      <c r="L99" s="134">
        <v>49</v>
      </c>
      <c r="M99" s="134">
        <v>53</v>
      </c>
      <c r="N99" s="124">
        <v>53</v>
      </c>
      <c r="O99" s="51"/>
      <c r="P99">
        <f t="shared" si="24"/>
        <v>509</v>
      </c>
      <c r="Q99">
        <f t="shared" si="25"/>
        <v>56</v>
      </c>
      <c r="R99">
        <f t="shared" si="26"/>
        <v>48</v>
      </c>
      <c r="S99">
        <f t="shared" si="28"/>
        <v>405</v>
      </c>
      <c r="T99" s="54">
        <f>((S99/8)-35)*0.9</f>
        <v>14.0625</v>
      </c>
    </row>
    <row r="100" spans="1:20" x14ac:dyDescent="0.35">
      <c r="A100" s="47" t="s">
        <v>10</v>
      </c>
      <c r="B100" s="53" t="s">
        <v>13</v>
      </c>
      <c r="D100" s="71">
        <v>8</v>
      </c>
      <c r="E100" s="134">
        <v>47</v>
      </c>
      <c r="F100" s="134">
        <v>45</v>
      </c>
      <c r="G100" s="134">
        <v>42</v>
      </c>
      <c r="H100" s="134">
        <v>42</v>
      </c>
      <c r="I100" s="134">
        <v>37</v>
      </c>
      <c r="J100" s="134">
        <v>44</v>
      </c>
      <c r="K100" s="134">
        <v>44</v>
      </c>
      <c r="L100" s="134">
        <v>43</v>
      </c>
      <c r="M100" s="134">
        <v>44</v>
      </c>
      <c r="N100" s="134">
        <v>47</v>
      </c>
      <c r="O100" s="51"/>
      <c r="P100">
        <f t="shared" si="24"/>
        <v>435</v>
      </c>
      <c r="Q100">
        <f t="shared" si="25"/>
        <v>47</v>
      </c>
      <c r="R100">
        <f t="shared" si="26"/>
        <v>37</v>
      </c>
      <c r="S100">
        <f t="shared" si="28"/>
        <v>351</v>
      </c>
      <c r="T100" s="54">
        <f>((S100/8)-35)*0.9</f>
        <v>7.9874999999999998</v>
      </c>
    </row>
    <row r="101" spans="1:20" x14ac:dyDescent="0.35">
      <c r="A101" s="47" t="s">
        <v>10</v>
      </c>
      <c r="B101" s="25" t="s">
        <v>180</v>
      </c>
      <c r="C101" s="64"/>
      <c r="D101" s="71">
        <v>12</v>
      </c>
      <c r="E101" s="124">
        <v>47</v>
      </c>
      <c r="F101" s="124">
        <v>45</v>
      </c>
      <c r="G101" s="124">
        <v>53</v>
      </c>
      <c r="H101" s="124">
        <v>47</v>
      </c>
      <c r="I101" s="124">
        <v>49</v>
      </c>
      <c r="J101" s="124">
        <v>49</v>
      </c>
      <c r="K101" s="124"/>
      <c r="L101" s="124"/>
      <c r="M101" s="124"/>
      <c r="N101" s="124"/>
      <c r="O101" s="51"/>
      <c r="P101">
        <f t="shared" si="24"/>
        <v>290</v>
      </c>
      <c r="Q101">
        <f t="shared" si="25"/>
        <v>53</v>
      </c>
      <c r="R101">
        <f t="shared" si="26"/>
        <v>45</v>
      </c>
      <c r="S101">
        <f t="shared" si="28"/>
        <v>192</v>
      </c>
      <c r="T101" s="54">
        <f>((S101/4)-35)*0.9</f>
        <v>11.700000000000001</v>
      </c>
    </row>
    <row r="102" spans="1:20" x14ac:dyDescent="0.35">
      <c r="A102" s="47" t="s">
        <v>10</v>
      </c>
      <c r="B102" t="s">
        <v>11</v>
      </c>
      <c r="D102" s="71">
        <v>9</v>
      </c>
      <c r="E102" s="134">
        <v>43</v>
      </c>
      <c r="F102" s="134">
        <v>41</v>
      </c>
      <c r="G102" s="134">
        <v>49</v>
      </c>
      <c r="H102" s="134">
        <v>44</v>
      </c>
      <c r="I102" s="134">
        <v>46</v>
      </c>
      <c r="J102" s="134">
        <v>46</v>
      </c>
      <c r="K102" s="134">
        <v>45</v>
      </c>
      <c r="L102" s="134">
        <v>42</v>
      </c>
      <c r="M102" s="134">
        <v>50</v>
      </c>
      <c r="N102" s="134">
        <v>44</v>
      </c>
      <c r="O102" s="51"/>
      <c r="P102">
        <f t="shared" si="24"/>
        <v>450</v>
      </c>
      <c r="Q102">
        <f t="shared" si="25"/>
        <v>50</v>
      </c>
      <c r="R102">
        <f t="shared" si="26"/>
        <v>41</v>
      </c>
      <c r="S102">
        <f t="shared" si="28"/>
        <v>359</v>
      </c>
      <c r="T102" s="54">
        <f>((S102/8)-35)*0.9</f>
        <v>8.8875000000000011</v>
      </c>
    </row>
    <row r="103" spans="1:20" ht="16" thickBot="1" x14ac:dyDescent="0.4">
      <c r="A103" s="48" t="s">
        <v>10</v>
      </c>
      <c r="B103" s="59" t="s">
        <v>452</v>
      </c>
      <c r="C103" s="129"/>
      <c r="D103" s="73">
        <v>18</v>
      </c>
      <c r="E103" s="131">
        <v>51</v>
      </c>
      <c r="F103" s="126">
        <v>58</v>
      </c>
      <c r="G103" s="126"/>
      <c r="H103" s="126"/>
      <c r="I103" s="126"/>
      <c r="J103" s="126"/>
      <c r="K103" s="126"/>
      <c r="L103" s="126"/>
      <c r="M103" s="126"/>
      <c r="N103" s="126"/>
      <c r="O103" s="52"/>
      <c r="P103">
        <f t="shared" ref="P103:P117" si="29">SUM(E103:N103)</f>
        <v>109</v>
      </c>
      <c r="Q103">
        <f t="shared" ref="Q103:Q117" si="30">MAX(E103:N103)</f>
        <v>58</v>
      </c>
      <c r="R103">
        <f t="shared" ref="R103:R117" si="31">MIN(E103:N103)</f>
        <v>51</v>
      </c>
      <c r="S103">
        <f t="shared" si="28"/>
        <v>0</v>
      </c>
      <c r="T103" s="54">
        <f>((P103/2)-35)*0.9</f>
        <v>17.55</v>
      </c>
    </row>
    <row r="104" spans="1:20" x14ac:dyDescent="0.35">
      <c r="A104" s="47" t="s">
        <v>4</v>
      </c>
      <c r="B104" t="s">
        <v>181</v>
      </c>
      <c r="D104" s="71">
        <v>7</v>
      </c>
      <c r="E104" s="134">
        <v>39</v>
      </c>
      <c r="F104" s="134">
        <v>40</v>
      </c>
      <c r="G104" s="134">
        <v>40</v>
      </c>
      <c r="H104" s="134">
        <v>45</v>
      </c>
      <c r="I104" s="134">
        <v>43</v>
      </c>
      <c r="J104" s="134">
        <v>46</v>
      </c>
      <c r="K104" s="134">
        <v>45</v>
      </c>
      <c r="L104" s="134">
        <v>43</v>
      </c>
      <c r="M104" s="124">
        <v>42</v>
      </c>
      <c r="N104" s="124">
        <v>42</v>
      </c>
      <c r="O104" s="51"/>
      <c r="P104">
        <f t="shared" si="29"/>
        <v>425</v>
      </c>
      <c r="Q104">
        <f t="shared" si="30"/>
        <v>46</v>
      </c>
      <c r="R104">
        <f t="shared" si="31"/>
        <v>39</v>
      </c>
      <c r="S104">
        <f t="shared" si="28"/>
        <v>340</v>
      </c>
      <c r="T104" s="54">
        <f t="shared" ref="T104:T114" si="32">((S104/8)-35)*0.9</f>
        <v>6.75</v>
      </c>
    </row>
    <row r="105" spans="1:20" x14ac:dyDescent="0.35">
      <c r="A105" s="47" t="s">
        <v>4</v>
      </c>
      <c r="B105" s="25" t="s">
        <v>320</v>
      </c>
      <c r="C105" s="23" t="s">
        <v>441</v>
      </c>
      <c r="D105" s="71">
        <v>18</v>
      </c>
      <c r="E105" s="134">
        <v>54</v>
      </c>
      <c r="F105" s="134">
        <v>51</v>
      </c>
      <c r="G105" s="134">
        <v>54</v>
      </c>
      <c r="H105" s="134">
        <v>56</v>
      </c>
      <c r="I105" s="134">
        <v>54</v>
      </c>
      <c r="J105" s="134">
        <v>51</v>
      </c>
      <c r="K105" s="134">
        <v>53</v>
      </c>
      <c r="L105" s="124">
        <v>58</v>
      </c>
      <c r="M105" s="124">
        <v>57</v>
      </c>
      <c r="N105" s="124">
        <v>59</v>
      </c>
      <c r="O105" s="51"/>
      <c r="P105">
        <f t="shared" si="29"/>
        <v>547</v>
      </c>
      <c r="Q105">
        <f t="shared" si="30"/>
        <v>59</v>
      </c>
      <c r="R105">
        <f t="shared" si="31"/>
        <v>51</v>
      </c>
      <c r="S105">
        <f t="shared" si="28"/>
        <v>437</v>
      </c>
      <c r="T105" s="54">
        <f t="shared" si="32"/>
        <v>17.662500000000001</v>
      </c>
    </row>
    <row r="106" spans="1:20" x14ac:dyDescent="0.35">
      <c r="A106" s="47" t="s">
        <v>4</v>
      </c>
      <c r="B106" t="s">
        <v>8</v>
      </c>
      <c r="C106" s="23" t="s">
        <v>441</v>
      </c>
      <c r="D106" s="71">
        <v>17</v>
      </c>
      <c r="E106" s="134">
        <v>52</v>
      </c>
      <c r="F106" s="134">
        <v>52</v>
      </c>
      <c r="G106" s="134">
        <v>46</v>
      </c>
      <c r="H106" s="134">
        <v>54</v>
      </c>
      <c r="I106" s="134">
        <v>53</v>
      </c>
      <c r="J106" s="134">
        <v>51</v>
      </c>
      <c r="K106" s="134">
        <v>58</v>
      </c>
      <c r="L106" s="124">
        <v>55</v>
      </c>
      <c r="M106" s="124">
        <v>60</v>
      </c>
      <c r="N106" s="124">
        <v>56</v>
      </c>
      <c r="O106" s="51"/>
      <c r="P106">
        <f t="shared" si="29"/>
        <v>537</v>
      </c>
      <c r="Q106">
        <f t="shared" si="30"/>
        <v>60</v>
      </c>
      <c r="R106">
        <f t="shared" si="31"/>
        <v>46</v>
      </c>
      <c r="S106">
        <f t="shared" si="28"/>
        <v>431</v>
      </c>
      <c r="T106" s="54">
        <f t="shared" si="32"/>
        <v>16.987500000000001</v>
      </c>
    </row>
    <row r="107" spans="1:20" x14ac:dyDescent="0.35">
      <c r="A107" s="47" t="s">
        <v>4</v>
      </c>
      <c r="B107" t="s">
        <v>7</v>
      </c>
      <c r="D107" s="71">
        <v>16</v>
      </c>
      <c r="E107" s="134">
        <v>52</v>
      </c>
      <c r="F107" s="134">
        <v>57</v>
      </c>
      <c r="G107" s="134">
        <v>55</v>
      </c>
      <c r="H107" s="134">
        <v>50</v>
      </c>
      <c r="I107" s="134">
        <v>54</v>
      </c>
      <c r="J107" s="134">
        <v>46</v>
      </c>
      <c r="K107" s="134">
        <v>50</v>
      </c>
      <c r="L107" s="134">
        <v>58</v>
      </c>
      <c r="M107" s="124">
        <v>53</v>
      </c>
      <c r="N107" s="124">
        <v>51</v>
      </c>
      <c r="O107" s="51"/>
      <c r="P107">
        <f t="shared" si="29"/>
        <v>526</v>
      </c>
      <c r="Q107">
        <f t="shared" si="30"/>
        <v>58</v>
      </c>
      <c r="R107">
        <f t="shared" si="31"/>
        <v>46</v>
      </c>
      <c r="S107">
        <f t="shared" si="28"/>
        <v>422</v>
      </c>
      <c r="T107" s="54">
        <f t="shared" si="32"/>
        <v>15.975</v>
      </c>
    </row>
    <row r="108" spans="1:20" x14ac:dyDescent="0.35">
      <c r="A108" s="47" t="s">
        <v>4</v>
      </c>
      <c r="B108" t="s">
        <v>174</v>
      </c>
      <c r="C108" s="23" t="s">
        <v>441</v>
      </c>
      <c r="D108" s="71">
        <v>19</v>
      </c>
      <c r="E108" s="134">
        <v>53</v>
      </c>
      <c r="F108" s="134">
        <v>56</v>
      </c>
      <c r="G108" s="134">
        <v>63</v>
      </c>
      <c r="H108" s="134">
        <v>54</v>
      </c>
      <c r="I108" s="134">
        <v>62</v>
      </c>
      <c r="J108" s="124">
        <v>54</v>
      </c>
      <c r="K108" s="124">
        <v>61</v>
      </c>
      <c r="L108" s="124">
        <v>58</v>
      </c>
      <c r="M108" s="124">
        <v>54</v>
      </c>
      <c r="N108" s="124">
        <v>54</v>
      </c>
      <c r="O108" s="51"/>
      <c r="P108">
        <f t="shared" si="29"/>
        <v>569</v>
      </c>
      <c r="Q108">
        <f t="shared" si="30"/>
        <v>63</v>
      </c>
      <c r="R108">
        <f t="shared" si="31"/>
        <v>53</v>
      </c>
      <c r="S108">
        <f t="shared" si="28"/>
        <v>453</v>
      </c>
      <c r="T108" s="54">
        <f t="shared" si="32"/>
        <v>19.462500000000002</v>
      </c>
    </row>
    <row r="109" spans="1:20" x14ac:dyDescent="0.35">
      <c r="A109" s="47" t="s">
        <v>4</v>
      </c>
      <c r="B109" s="53" t="s">
        <v>6</v>
      </c>
      <c r="D109" s="71">
        <v>9</v>
      </c>
      <c r="E109" s="134">
        <v>43</v>
      </c>
      <c r="F109" s="134">
        <v>41</v>
      </c>
      <c r="G109" s="134">
        <v>43</v>
      </c>
      <c r="H109" s="134">
        <v>42</v>
      </c>
      <c r="I109" s="134">
        <v>46</v>
      </c>
      <c r="J109" s="134">
        <v>42</v>
      </c>
      <c r="K109" s="134">
        <v>50</v>
      </c>
      <c r="L109" s="134">
        <v>47</v>
      </c>
      <c r="M109" s="134">
        <v>48</v>
      </c>
      <c r="N109" s="134">
        <v>45</v>
      </c>
      <c r="O109" s="51"/>
      <c r="P109">
        <f t="shared" si="29"/>
        <v>447</v>
      </c>
      <c r="Q109">
        <f t="shared" si="30"/>
        <v>50</v>
      </c>
      <c r="R109">
        <f t="shared" si="31"/>
        <v>41</v>
      </c>
      <c r="S109">
        <f t="shared" si="28"/>
        <v>356</v>
      </c>
      <c r="T109" s="54">
        <f t="shared" si="32"/>
        <v>8.5500000000000007</v>
      </c>
    </row>
    <row r="110" spans="1:20" x14ac:dyDescent="0.35">
      <c r="A110" s="47" t="s">
        <v>4</v>
      </c>
      <c r="B110" s="25" t="s">
        <v>192</v>
      </c>
      <c r="C110" s="64"/>
      <c r="D110" s="71">
        <v>10</v>
      </c>
      <c r="E110" s="134">
        <v>42</v>
      </c>
      <c r="F110" s="134">
        <v>45</v>
      </c>
      <c r="G110" s="134">
        <v>54</v>
      </c>
      <c r="H110" s="134">
        <v>42</v>
      </c>
      <c r="I110" s="134">
        <v>48</v>
      </c>
      <c r="J110" s="134">
        <v>46</v>
      </c>
      <c r="K110" s="134">
        <v>44</v>
      </c>
      <c r="L110" s="134">
        <v>42</v>
      </c>
      <c r="M110" s="124">
        <v>53</v>
      </c>
      <c r="N110" s="124">
        <v>45</v>
      </c>
      <c r="O110" s="51"/>
      <c r="P110">
        <f t="shared" si="29"/>
        <v>461</v>
      </c>
      <c r="Q110">
        <f t="shared" si="30"/>
        <v>54</v>
      </c>
      <c r="R110">
        <f t="shared" si="31"/>
        <v>42</v>
      </c>
      <c r="S110">
        <f t="shared" si="28"/>
        <v>365</v>
      </c>
      <c r="T110" s="54">
        <f t="shared" si="32"/>
        <v>9.5625</v>
      </c>
    </row>
    <row r="111" spans="1:20" ht="16" thickBot="1" x14ac:dyDescent="0.4">
      <c r="A111" s="47" t="s">
        <v>4</v>
      </c>
      <c r="B111" s="25" t="s">
        <v>3</v>
      </c>
      <c r="C111" s="64"/>
      <c r="D111" s="71">
        <v>9</v>
      </c>
      <c r="E111" s="134">
        <v>45</v>
      </c>
      <c r="F111" s="134">
        <v>48</v>
      </c>
      <c r="G111" s="134">
        <v>46</v>
      </c>
      <c r="H111" s="134">
        <v>49</v>
      </c>
      <c r="I111" s="134">
        <v>47</v>
      </c>
      <c r="J111" s="134">
        <v>42</v>
      </c>
      <c r="K111" s="134">
        <v>42</v>
      </c>
      <c r="L111" s="134">
        <v>45</v>
      </c>
      <c r="M111" s="134">
        <v>44</v>
      </c>
      <c r="N111" s="134">
        <v>43</v>
      </c>
      <c r="O111" s="51"/>
      <c r="P111">
        <f t="shared" si="29"/>
        <v>451</v>
      </c>
      <c r="Q111">
        <f t="shared" si="30"/>
        <v>49</v>
      </c>
      <c r="R111">
        <f t="shared" si="31"/>
        <v>42</v>
      </c>
      <c r="S111">
        <f t="shared" si="28"/>
        <v>360</v>
      </c>
      <c r="T111" s="54">
        <f t="shared" si="32"/>
        <v>9</v>
      </c>
    </row>
    <row r="112" spans="1:20" x14ac:dyDescent="0.35">
      <c r="A112" s="46" t="s">
        <v>194</v>
      </c>
      <c r="B112" s="45" t="s">
        <v>190</v>
      </c>
      <c r="C112" s="130"/>
      <c r="D112" s="72">
        <v>7</v>
      </c>
      <c r="E112" s="132">
        <v>45</v>
      </c>
      <c r="F112" s="132">
        <v>38</v>
      </c>
      <c r="G112" s="132">
        <v>40</v>
      </c>
      <c r="H112" s="132">
        <v>43</v>
      </c>
      <c r="I112" s="132">
        <v>40</v>
      </c>
      <c r="J112" s="132">
        <v>44</v>
      </c>
      <c r="K112" s="132">
        <v>42</v>
      </c>
      <c r="L112" s="132">
        <v>45</v>
      </c>
      <c r="M112" s="132">
        <v>41</v>
      </c>
      <c r="N112" s="132">
        <v>43</v>
      </c>
      <c r="O112" s="50"/>
      <c r="P112">
        <f t="shared" si="29"/>
        <v>421</v>
      </c>
      <c r="Q112">
        <f t="shared" si="30"/>
        <v>45</v>
      </c>
      <c r="R112">
        <f t="shared" si="31"/>
        <v>38</v>
      </c>
      <c r="S112">
        <f t="shared" si="28"/>
        <v>338</v>
      </c>
      <c r="T112" s="54">
        <f t="shared" si="32"/>
        <v>6.5250000000000004</v>
      </c>
    </row>
    <row r="113" spans="1:20" x14ac:dyDescent="0.35">
      <c r="A113" s="47" t="s">
        <v>194</v>
      </c>
      <c r="B113" s="25" t="s">
        <v>191</v>
      </c>
      <c r="C113" s="64"/>
      <c r="D113" s="71">
        <v>6</v>
      </c>
      <c r="E113" s="134">
        <v>42</v>
      </c>
      <c r="F113" s="134">
        <v>38</v>
      </c>
      <c r="G113" s="134">
        <v>46</v>
      </c>
      <c r="H113" s="134">
        <v>41</v>
      </c>
      <c r="I113" s="134">
        <v>43</v>
      </c>
      <c r="J113" s="134">
        <v>40</v>
      </c>
      <c r="K113" s="134">
        <v>42</v>
      </c>
      <c r="L113" s="134">
        <v>38</v>
      </c>
      <c r="M113" s="134">
        <v>45</v>
      </c>
      <c r="N113" s="134">
        <v>41</v>
      </c>
      <c r="O113" s="51"/>
      <c r="P113">
        <f t="shared" si="29"/>
        <v>416</v>
      </c>
      <c r="Q113">
        <f t="shared" si="30"/>
        <v>46</v>
      </c>
      <c r="R113">
        <f t="shared" si="31"/>
        <v>38</v>
      </c>
      <c r="S113">
        <f t="shared" si="28"/>
        <v>332</v>
      </c>
      <c r="T113" s="54">
        <f t="shared" si="32"/>
        <v>5.8500000000000005</v>
      </c>
    </row>
    <row r="114" spans="1:20" x14ac:dyDescent="0.35">
      <c r="A114" s="47" t="s">
        <v>194</v>
      </c>
      <c r="B114" s="53" t="s">
        <v>187</v>
      </c>
      <c r="D114" s="71">
        <v>8</v>
      </c>
      <c r="E114" s="134">
        <v>47</v>
      </c>
      <c r="F114" s="134">
        <v>40</v>
      </c>
      <c r="G114" s="134">
        <v>45</v>
      </c>
      <c r="H114" s="134">
        <v>41</v>
      </c>
      <c r="I114" s="134">
        <v>41</v>
      </c>
      <c r="J114" s="134">
        <v>44</v>
      </c>
      <c r="K114" s="134">
        <v>41</v>
      </c>
      <c r="L114" s="134">
        <v>49</v>
      </c>
      <c r="M114" s="134">
        <v>47</v>
      </c>
      <c r="N114" s="134">
        <v>41</v>
      </c>
      <c r="O114" s="51"/>
      <c r="P114">
        <f t="shared" si="29"/>
        <v>436</v>
      </c>
      <c r="Q114">
        <f t="shared" si="30"/>
        <v>49</v>
      </c>
      <c r="R114">
        <f t="shared" si="31"/>
        <v>40</v>
      </c>
      <c r="S114">
        <f t="shared" si="28"/>
        <v>347</v>
      </c>
      <c r="T114" s="54">
        <f t="shared" si="32"/>
        <v>7.5375000000000005</v>
      </c>
    </row>
    <row r="115" spans="1:20" x14ac:dyDescent="0.35">
      <c r="A115" s="47" t="s">
        <v>194</v>
      </c>
      <c r="B115" s="25" t="s">
        <v>440</v>
      </c>
      <c r="C115" s="64"/>
      <c r="D115" s="71">
        <v>10</v>
      </c>
      <c r="E115" s="134">
        <v>41</v>
      </c>
      <c r="F115" s="134">
        <v>52</v>
      </c>
      <c r="G115" s="135">
        <v>45</v>
      </c>
      <c r="H115" s="124"/>
      <c r="I115" s="124"/>
      <c r="J115" s="124"/>
      <c r="K115" s="124"/>
      <c r="L115" s="124"/>
      <c r="M115" s="124"/>
      <c r="N115" s="124"/>
      <c r="O115" s="51"/>
      <c r="P115">
        <f t="shared" si="29"/>
        <v>138</v>
      </c>
      <c r="Q115">
        <f t="shared" si="30"/>
        <v>52</v>
      </c>
      <c r="R115">
        <f t="shared" si="31"/>
        <v>41</v>
      </c>
      <c r="S115">
        <f t="shared" si="28"/>
        <v>45</v>
      </c>
      <c r="T115" s="54">
        <f>((P115/3)-35)*0.9</f>
        <v>9.9</v>
      </c>
    </row>
    <row r="116" spans="1:20" x14ac:dyDescent="0.35">
      <c r="A116" s="47" t="s">
        <v>194</v>
      </c>
      <c r="B116" s="25" t="s">
        <v>195</v>
      </c>
      <c r="C116" s="64"/>
      <c r="D116" s="71">
        <v>8</v>
      </c>
      <c r="E116" s="134">
        <v>46</v>
      </c>
      <c r="F116" s="134">
        <v>43</v>
      </c>
      <c r="G116" s="134">
        <v>48</v>
      </c>
      <c r="H116" s="134">
        <v>43</v>
      </c>
      <c r="I116" s="134">
        <v>42</v>
      </c>
      <c r="J116" s="134">
        <v>44</v>
      </c>
      <c r="K116" s="134">
        <v>45</v>
      </c>
      <c r="L116" s="134">
        <v>46</v>
      </c>
      <c r="M116" s="134">
        <v>45</v>
      </c>
      <c r="N116" s="134">
        <v>41</v>
      </c>
      <c r="O116" s="51"/>
      <c r="P116">
        <f t="shared" si="29"/>
        <v>443</v>
      </c>
      <c r="Q116">
        <f t="shared" si="30"/>
        <v>48</v>
      </c>
      <c r="R116">
        <f t="shared" si="31"/>
        <v>41</v>
      </c>
      <c r="S116">
        <f t="shared" si="28"/>
        <v>354</v>
      </c>
      <c r="T116" s="54">
        <f>((S116/8)-35)*0.9</f>
        <v>8.3250000000000011</v>
      </c>
    </row>
    <row r="117" spans="1:20" ht="16" thickBot="1" x14ac:dyDescent="0.4">
      <c r="A117" s="48" t="s">
        <v>194</v>
      </c>
      <c r="B117" s="55" t="s">
        <v>201</v>
      </c>
      <c r="C117" s="129"/>
      <c r="D117" s="73">
        <v>5</v>
      </c>
      <c r="E117" s="126">
        <v>41</v>
      </c>
      <c r="F117" s="126">
        <v>40</v>
      </c>
      <c r="G117" s="126">
        <v>41</v>
      </c>
      <c r="H117" s="126">
        <v>32</v>
      </c>
      <c r="I117" s="126">
        <v>44</v>
      </c>
      <c r="J117" s="126">
        <v>46</v>
      </c>
      <c r="K117" s="126">
        <v>40</v>
      </c>
      <c r="L117" s="126">
        <v>38</v>
      </c>
      <c r="M117" s="126">
        <v>41</v>
      </c>
      <c r="N117" s="126">
        <v>42</v>
      </c>
      <c r="O117" s="52"/>
      <c r="P117">
        <f t="shared" si="29"/>
        <v>405</v>
      </c>
      <c r="Q117">
        <f t="shared" si="30"/>
        <v>46</v>
      </c>
      <c r="R117">
        <f t="shared" si="31"/>
        <v>32</v>
      </c>
      <c r="S117">
        <f t="shared" si="28"/>
        <v>327</v>
      </c>
      <c r="T117" s="54">
        <f>((S117/8)-35)*0.9</f>
        <v>5.2875000000000005</v>
      </c>
    </row>
    <row r="118" spans="1:20" x14ac:dyDescent="0.35"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T118" s="54"/>
    </row>
    <row r="119" spans="1:20" x14ac:dyDescent="0.35"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</row>
    <row r="120" spans="1:20" x14ac:dyDescent="0.35"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</row>
    <row r="121" spans="1:20" x14ac:dyDescent="0.35"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</row>
    <row r="122" spans="1:20" x14ac:dyDescent="0.35"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</row>
    <row r="123" spans="1:20" x14ac:dyDescent="0.35"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</row>
    <row r="124" spans="1:20" x14ac:dyDescent="0.35"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</row>
    <row r="125" spans="1:20" x14ac:dyDescent="0.35"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</row>
    <row r="126" spans="1:20" x14ac:dyDescent="0.35"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</row>
    <row r="127" spans="1:20" x14ac:dyDescent="0.35"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</row>
    <row r="128" spans="1:20" x14ac:dyDescent="0.35"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</row>
    <row r="129" spans="5:18" x14ac:dyDescent="0.35"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</row>
    <row r="130" spans="5:18" x14ac:dyDescent="0.35"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</row>
    <row r="131" spans="5:18" x14ac:dyDescent="0.35"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</row>
    <row r="132" spans="5:18" x14ac:dyDescent="0.35"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R132" s="25"/>
    </row>
    <row r="146" spans="17:17" x14ac:dyDescent="0.35">
      <c r="Q146" s="23"/>
    </row>
    <row r="178" spans="18:20" x14ac:dyDescent="0.35">
      <c r="R178" s="23"/>
      <c r="S178" s="23"/>
      <c r="T178" s="23"/>
    </row>
  </sheetData>
  <sortState xmlns:xlrd2="http://schemas.microsoft.com/office/spreadsheetml/2017/richdata2" ref="B45:B48">
    <sortCondition ref="B45:B48"/>
  </sortState>
  <printOptions horizontalCentered="1" verticalCentered="1" gridLines="1"/>
  <pageMargins left="0" right="0" top="0" bottom="0" header="0.3" footer="0.3"/>
  <pageSetup scale="77" fitToHeight="2" orientation="portrait" r:id="rId1"/>
  <rowBreaks count="1" manualBreakCount="1">
    <brk id="6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1"/>
  <sheetViews>
    <sheetView workbookViewId="0">
      <selection activeCell="A11" sqref="A1:A11"/>
    </sheetView>
  </sheetViews>
  <sheetFormatPr defaultRowHeight="14.5" x14ac:dyDescent="0.35"/>
  <cols>
    <col min="1" max="1" width="34.81640625" bestFit="1" customWidth="1"/>
  </cols>
  <sheetData>
    <row r="1" spans="1:1" ht="36.5" x14ac:dyDescent="1">
      <c r="A1" s="14" t="s">
        <v>112</v>
      </c>
    </row>
    <row r="2" spans="1:1" ht="36.5" x14ac:dyDescent="1">
      <c r="A2" s="14" t="s">
        <v>113</v>
      </c>
    </row>
    <row r="3" spans="1:1" ht="36.5" x14ac:dyDescent="1">
      <c r="A3" s="14"/>
    </row>
    <row r="4" spans="1:1" ht="36.5" x14ac:dyDescent="1">
      <c r="A4" s="14"/>
    </row>
    <row r="5" spans="1:1" ht="36.5" x14ac:dyDescent="1">
      <c r="A5" s="14">
        <v>2024</v>
      </c>
    </row>
    <row r="6" spans="1:1" ht="36.5" x14ac:dyDescent="1">
      <c r="A6" s="14"/>
    </row>
    <row r="7" spans="1:1" ht="36.5" x14ac:dyDescent="1">
      <c r="A7" s="20" t="s">
        <v>124</v>
      </c>
    </row>
    <row r="8" spans="1:1" ht="36.5" x14ac:dyDescent="1">
      <c r="A8" s="14"/>
    </row>
    <row r="9" spans="1:1" ht="15.5" x14ac:dyDescent="0.45">
      <c r="A9" s="36" t="s">
        <v>186</v>
      </c>
    </row>
    <row r="10" spans="1:1" ht="16.5" x14ac:dyDescent="0.5">
      <c r="A10" s="76" t="s">
        <v>322</v>
      </c>
    </row>
    <row r="11" spans="1:1" ht="16.5" x14ac:dyDescent="0.5">
      <c r="A11" s="75" t="s">
        <v>321</v>
      </c>
    </row>
  </sheetData>
  <printOptions horizontalCentered="1" verticalCentered="1"/>
  <pageMargins left="0.7" right="0.7" top="0.75" bottom="0.75" header="0.3" footer="0.3"/>
  <pageSetup scale="1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22"/>
  <sheetViews>
    <sheetView zoomScale="59" zoomScaleNormal="59" workbookViewId="0">
      <pane ySplit="2" topLeftCell="A3" activePane="bottomLeft" state="frozen"/>
      <selection pane="bottomLeft" activeCell="A3" sqref="A3"/>
    </sheetView>
  </sheetViews>
  <sheetFormatPr defaultColWidth="19.26953125" defaultRowHeight="14.5" x14ac:dyDescent="0.35"/>
  <cols>
    <col min="1" max="1" width="5.453125" bestFit="1" customWidth="1"/>
    <col min="2" max="2" width="19.6328125" style="24" customWidth="1"/>
    <col min="3" max="3" width="6.36328125" style="23" bestFit="1" customWidth="1"/>
    <col min="4" max="11" width="8.90625" style="23" customWidth="1"/>
    <col min="12" max="13" width="8.90625" customWidth="1"/>
    <col min="14" max="18" width="7.54296875" customWidth="1"/>
  </cols>
  <sheetData>
    <row r="1" spans="1:18" ht="15.5" x14ac:dyDescent="0.35">
      <c r="A1" s="46" t="s">
        <v>36</v>
      </c>
      <c r="B1" s="141" t="s">
        <v>35</v>
      </c>
      <c r="C1" s="72" t="s">
        <v>34</v>
      </c>
      <c r="D1" s="142" t="s">
        <v>33</v>
      </c>
      <c r="E1" s="142" t="s">
        <v>32</v>
      </c>
      <c r="F1" s="142" t="s">
        <v>31</v>
      </c>
      <c r="G1" s="142" t="s">
        <v>30</v>
      </c>
      <c r="H1" s="142" t="s">
        <v>29</v>
      </c>
      <c r="I1" s="142" t="s">
        <v>28</v>
      </c>
      <c r="J1" s="142" t="s">
        <v>27</v>
      </c>
      <c r="K1" s="142" t="s">
        <v>26</v>
      </c>
      <c r="L1" s="142" t="s">
        <v>25</v>
      </c>
      <c r="M1" s="143" t="s">
        <v>24</v>
      </c>
    </row>
    <row r="2" spans="1:18" s="3" customFormat="1" x14ac:dyDescent="0.35">
      <c r="B2" s="171" t="s">
        <v>489</v>
      </c>
      <c r="C2" s="24"/>
      <c r="D2" s="24"/>
      <c r="E2" s="24"/>
      <c r="F2" s="24"/>
      <c r="G2" s="24"/>
      <c r="H2" s="24"/>
      <c r="I2" s="24"/>
      <c r="J2" s="24"/>
      <c r="K2" s="24"/>
    </row>
    <row r="3" spans="1:18" ht="15.5" x14ac:dyDescent="0.35">
      <c r="A3" s="47" t="s">
        <v>63</v>
      </c>
      <c r="B3" s="25" t="s">
        <v>188</v>
      </c>
      <c r="C3" s="71">
        <v>9</v>
      </c>
      <c r="D3" s="134">
        <v>48</v>
      </c>
      <c r="E3" s="134">
        <v>41</v>
      </c>
      <c r="F3" s="134">
        <v>50</v>
      </c>
      <c r="G3" s="124">
        <v>47</v>
      </c>
      <c r="H3" s="124">
        <v>47</v>
      </c>
      <c r="I3" s="124">
        <v>40</v>
      </c>
      <c r="J3" s="124">
        <v>51</v>
      </c>
      <c r="K3" s="124">
        <v>44</v>
      </c>
      <c r="L3" s="124">
        <v>41</v>
      </c>
      <c r="M3" s="124">
        <v>43</v>
      </c>
    </row>
    <row r="4" spans="1:18" ht="15.5" x14ac:dyDescent="0.35">
      <c r="A4" s="47" t="s">
        <v>15</v>
      </c>
      <c r="B4" s="25" t="s">
        <v>118</v>
      </c>
      <c r="C4" s="71">
        <v>7</v>
      </c>
      <c r="D4" s="134">
        <v>41</v>
      </c>
      <c r="E4" s="134">
        <v>46</v>
      </c>
      <c r="F4" s="134">
        <v>43</v>
      </c>
      <c r="G4" s="124">
        <v>40</v>
      </c>
      <c r="H4" s="124">
        <v>40</v>
      </c>
      <c r="I4" s="124">
        <v>43</v>
      </c>
      <c r="J4" s="124">
        <v>41</v>
      </c>
      <c r="K4" s="124">
        <v>40</v>
      </c>
      <c r="L4" s="124">
        <v>47</v>
      </c>
      <c r="M4" s="124">
        <v>48</v>
      </c>
    </row>
    <row r="5" spans="1:18" ht="15.5" x14ac:dyDescent="0.35">
      <c r="A5" s="47" t="s">
        <v>53</v>
      </c>
      <c r="B5" t="s">
        <v>459</v>
      </c>
      <c r="C5" s="71">
        <v>5</v>
      </c>
      <c r="D5" s="134">
        <v>40</v>
      </c>
      <c r="E5" s="134">
        <v>40</v>
      </c>
      <c r="F5" s="134"/>
      <c r="G5" s="134"/>
      <c r="H5" s="134"/>
      <c r="I5" s="134"/>
      <c r="J5" s="134"/>
      <c r="K5" s="135"/>
      <c r="L5" s="124"/>
      <c r="M5" s="124"/>
    </row>
    <row r="6" spans="1:18" ht="15.5" x14ac:dyDescent="0.35">
      <c r="A6" s="47" t="s">
        <v>82</v>
      </c>
      <c r="B6" s="25" t="s">
        <v>326</v>
      </c>
      <c r="C6" s="71">
        <v>8</v>
      </c>
      <c r="D6" s="23">
        <v>44</v>
      </c>
      <c r="E6" s="124">
        <v>42</v>
      </c>
      <c r="F6" s="124">
        <v>47</v>
      </c>
      <c r="L6" s="124"/>
      <c r="M6" s="124"/>
      <c r="N6">
        <f>SUM(D6:F6)</f>
        <v>133</v>
      </c>
      <c r="O6">
        <f>MAX(D6:F6)</f>
        <v>47</v>
      </c>
      <c r="P6">
        <f>MAX(D6:F6)</f>
        <v>47</v>
      </c>
      <c r="Q6">
        <v>0</v>
      </c>
      <c r="R6" s="54">
        <f>((N6/3)-35)*0.9</f>
        <v>8.4000000000000021</v>
      </c>
    </row>
    <row r="7" spans="1:18" ht="15.5" x14ac:dyDescent="0.35">
      <c r="A7" s="47" t="s">
        <v>63</v>
      </c>
      <c r="B7" t="s">
        <v>454</v>
      </c>
      <c r="C7" s="71">
        <v>17</v>
      </c>
      <c r="D7" s="134">
        <v>54</v>
      </c>
      <c r="E7" s="134"/>
      <c r="F7" s="134"/>
      <c r="G7" s="124"/>
      <c r="H7" s="124"/>
      <c r="I7" s="124"/>
      <c r="J7" s="124"/>
      <c r="K7" s="124"/>
      <c r="L7" s="124"/>
      <c r="M7" s="124"/>
    </row>
    <row r="8" spans="1:18" ht="15.5" x14ac:dyDescent="0.35">
      <c r="A8" s="47" t="s">
        <v>63</v>
      </c>
      <c r="B8" t="s">
        <v>67</v>
      </c>
      <c r="C8" s="71">
        <v>22</v>
      </c>
      <c r="D8" s="124">
        <v>59</v>
      </c>
      <c r="E8" s="124">
        <v>60</v>
      </c>
      <c r="F8" s="124">
        <v>61</v>
      </c>
      <c r="G8" s="124">
        <v>64</v>
      </c>
      <c r="H8" s="124">
        <v>58</v>
      </c>
      <c r="I8" s="124">
        <v>59</v>
      </c>
      <c r="J8" s="124">
        <v>54</v>
      </c>
      <c r="K8" s="124">
        <v>55</v>
      </c>
      <c r="L8" s="124">
        <v>61</v>
      </c>
      <c r="M8" s="124">
        <v>60</v>
      </c>
    </row>
    <row r="9" spans="1:18" ht="15.5" x14ac:dyDescent="0.35">
      <c r="A9" s="47" t="s">
        <v>68</v>
      </c>
      <c r="B9" t="s">
        <v>451</v>
      </c>
      <c r="C9" s="71">
        <v>5</v>
      </c>
      <c r="D9" s="134">
        <v>41</v>
      </c>
      <c r="E9" s="134"/>
      <c r="F9" s="134"/>
      <c r="G9" s="135"/>
      <c r="H9" s="124"/>
      <c r="I9" s="124"/>
      <c r="J9" s="124"/>
      <c r="K9" s="124"/>
      <c r="L9" s="124"/>
      <c r="M9" s="124"/>
    </row>
    <row r="10" spans="1:18" ht="15.5" x14ac:dyDescent="0.35">
      <c r="A10" s="47" t="s">
        <v>63</v>
      </c>
      <c r="B10" t="s">
        <v>66</v>
      </c>
      <c r="C10" s="71">
        <v>15</v>
      </c>
      <c r="D10" s="124">
        <v>54</v>
      </c>
      <c r="E10" s="124">
        <v>50</v>
      </c>
      <c r="F10" s="124">
        <v>52</v>
      </c>
      <c r="G10" s="124">
        <v>53</v>
      </c>
      <c r="H10" s="124">
        <v>48</v>
      </c>
      <c r="I10" s="124">
        <v>52</v>
      </c>
      <c r="J10" s="124">
        <v>53</v>
      </c>
      <c r="K10" s="124">
        <v>55</v>
      </c>
      <c r="L10" s="124">
        <v>49</v>
      </c>
      <c r="M10" s="124">
        <v>51</v>
      </c>
    </row>
    <row r="11" spans="1:18" ht="15.5" x14ac:dyDescent="0.35">
      <c r="A11" s="58" t="s">
        <v>82</v>
      </c>
      <c r="B11" t="s">
        <v>84</v>
      </c>
      <c r="C11" s="71">
        <v>12</v>
      </c>
      <c r="D11" s="135">
        <v>50</v>
      </c>
      <c r="E11" s="124">
        <v>50</v>
      </c>
      <c r="F11" s="124">
        <v>44</v>
      </c>
      <c r="G11" s="124">
        <v>45</v>
      </c>
      <c r="H11" s="124">
        <v>48</v>
      </c>
      <c r="I11" s="124">
        <v>52</v>
      </c>
      <c r="J11" s="124">
        <v>49</v>
      </c>
      <c r="K11" s="124">
        <v>45</v>
      </c>
      <c r="L11" s="124">
        <v>50</v>
      </c>
      <c r="M11" s="124">
        <v>47</v>
      </c>
    </row>
    <row r="12" spans="1:18" ht="15.5" x14ac:dyDescent="0.35">
      <c r="A12" s="47" t="s">
        <v>202</v>
      </c>
      <c r="B12" s="25" t="s">
        <v>315</v>
      </c>
      <c r="C12" s="71">
        <v>8</v>
      </c>
      <c r="D12" s="124">
        <v>41</v>
      </c>
      <c r="E12" s="124">
        <v>40</v>
      </c>
      <c r="F12" s="124">
        <v>49</v>
      </c>
      <c r="G12" s="124">
        <v>47</v>
      </c>
      <c r="H12" s="124"/>
      <c r="I12" s="124"/>
      <c r="J12" s="124"/>
      <c r="K12" s="124"/>
      <c r="L12" s="124"/>
      <c r="M12" s="124"/>
    </row>
    <row r="13" spans="1:18" ht="15.5" x14ac:dyDescent="0.35">
      <c r="A13" s="47" t="s">
        <v>15</v>
      </c>
      <c r="B13" t="s">
        <v>20</v>
      </c>
      <c r="C13" s="71">
        <v>6</v>
      </c>
      <c r="D13" s="134">
        <v>45</v>
      </c>
      <c r="E13" s="134">
        <v>38</v>
      </c>
      <c r="F13" s="134">
        <v>43</v>
      </c>
      <c r="G13" s="134">
        <v>43</v>
      </c>
      <c r="H13" s="134">
        <v>40</v>
      </c>
      <c r="I13" s="134">
        <v>46</v>
      </c>
      <c r="J13" s="124">
        <v>37</v>
      </c>
      <c r="K13" s="124">
        <v>40</v>
      </c>
      <c r="L13" s="124">
        <v>41</v>
      </c>
      <c r="M13" s="124">
        <v>40</v>
      </c>
    </row>
    <row r="14" spans="1:18" ht="15.5" x14ac:dyDescent="0.35">
      <c r="A14" s="47" t="s">
        <v>15</v>
      </c>
      <c r="B14" s="25" t="s">
        <v>453</v>
      </c>
      <c r="C14" s="71">
        <v>14</v>
      </c>
      <c r="D14" s="134">
        <v>50</v>
      </c>
      <c r="E14" s="134">
        <v>49</v>
      </c>
      <c r="F14" s="134">
        <v>59</v>
      </c>
      <c r="G14" s="134">
        <v>52</v>
      </c>
      <c r="H14" s="134">
        <v>52</v>
      </c>
      <c r="I14" s="134">
        <v>49</v>
      </c>
      <c r="J14" s="134"/>
      <c r="K14" s="134"/>
      <c r="L14" s="134"/>
      <c r="M14" s="134"/>
    </row>
    <row r="15" spans="1:18" ht="15.5" x14ac:dyDescent="0.35">
      <c r="A15" s="47" t="s">
        <v>53</v>
      </c>
      <c r="B15" t="s">
        <v>457</v>
      </c>
      <c r="C15" s="71">
        <v>7</v>
      </c>
      <c r="D15" s="134">
        <v>44</v>
      </c>
      <c r="E15" s="134">
        <v>42</v>
      </c>
      <c r="F15" s="134"/>
      <c r="G15" s="134"/>
      <c r="H15" s="134"/>
      <c r="I15" s="134"/>
      <c r="J15" s="134"/>
      <c r="K15" s="134"/>
      <c r="L15" s="134"/>
      <c r="M15" s="135"/>
    </row>
    <row r="16" spans="1:18" ht="15.5" x14ac:dyDescent="0.35">
      <c r="A16" s="47" t="s">
        <v>202</v>
      </c>
      <c r="B16" s="25" t="s">
        <v>317</v>
      </c>
      <c r="C16" s="71">
        <v>8</v>
      </c>
      <c r="D16" s="134">
        <v>45</v>
      </c>
      <c r="E16" s="134">
        <v>45</v>
      </c>
      <c r="F16" s="134">
        <v>45</v>
      </c>
      <c r="G16" s="134">
        <v>39</v>
      </c>
      <c r="H16" s="134">
        <v>43</v>
      </c>
      <c r="I16" s="134">
        <v>42</v>
      </c>
      <c r="J16" s="134">
        <v>50</v>
      </c>
      <c r="K16" s="134">
        <v>47</v>
      </c>
      <c r="L16" s="134">
        <v>43</v>
      </c>
      <c r="M16" s="134">
        <v>40</v>
      </c>
      <c r="N16">
        <f>SUM(D16:M16)</f>
        <v>439</v>
      </c>
      <c r="O16">
        <f>MAX(D16:M16)</f>
        <v>50</v>
      </c>
      <c r="P16">
        <f>MIN(D16:M16)</f>
        <v>39</v>
      </c>
      <c r="Q16">
        <f>N16-O16-P16</f>
        <v>350</v>
      </c>
      <c r="R16" s="54">
        <f>((Q16/8)-35)*0.9</f>
        <v>7.875</v>
      </c>
    </row>
    <row r="17" spans="1:13" ht="15.5" x14ac:dyDescent="0.35">
      <c r="A17" s="47" t="s">
        <v>53</v>
      </c>
      <c r="B17" t="s">
        <v>455</v>
      </c>
      <c r="C17" s="71">
        <v>2</v>
      </c>
      <c r="D17" s="134">
        <v>37</v>
      </c>
      <c r="E17" s="134"/>
      <c r="F17" s="134"/>
      <c r="G17" s="134"/>
      <c r="H17" s="134"/>
      <c r="I17" s="134"/>
      <c r="J17" s="135"/>
      <c r="K17" s="124"/>
      <c r="L17" s="124"/>
      <c r="M17" s="124"/>
    </row>
    <row r="18" spans="1:13" ht="15.5" x14ac:dyDescent="0.35">
      <c r="A18" s="47" t="s">
        <v>68</v>
      </c>
      <c r="B18" s="25" t="s">
        <v>170</v>
      </c>
      <c r="C18" s="71">
        <v>11</v>
      </c>
      <c r="D18" s="134">
        <v>47</v>
      </c>
      <c r="E18" s="134"/>
      <c r="F18" s="134"/>
      <c r="G18" s="134"/>
      <c r="H18" s="135"/>
      <c r="I18" s="124"/>
      <c r="J18" s="124"/>
      <c r="K18" s="124"/>
      <c r="L18" s="124"/>
      <c r="M18" s="124"/>
    </row>
    <row r="32" spans="1:13" ht="15.5" x14ac:dyDescent="0.35">
      <c r="A32" s="25"/>
      <c r="B32" s="149"/>
    </row>
    <row r="45" spans="2:2" ht="15.5" x14ac:dyDescent="0.35">
      <c r="B45" s="149"/>
    </row>
    <row r="57" spans="1:2" ht="15.5" x14ac:dyDescent="0.35">
      <c r="A57" s="53"/>
      <c r="B57" s="149"/>
    </row>
    <row r="63" spans="1:2" x14ac:dyDescent="0.35">
      <c r="A63" s="25"/>
    </row>
    <row r="64" spans="1:2" ht="15.5" x14ac:dyDescent="0.35">
      <c r="B64" s="149"/>
    </row>
    <row r="70" spans="1:2" ht="15.5" x14ac:dyDescent="0.35">
      <c r="A70" s="25"/>
      <c r="B70" s="149"/>
    </row>
    <row r="82" spans="1:2" ht="15.5" x14ac:dyDescent="0.35">
      <c r="A82" s="25"/>
      <c r="B82" s="149"/>
    </row>
    <row r="86" spans="1:2" x14ac:dyDescent="0.35">
      <c r="A86" s="25"/>
    </row>
    <row r="97" spans="1:1" x14ac:dyDescent="0.35">
      <c r="A97" s="25"/>
    </row>
    <row r="118" spans="1:1" x14ac:dyDescent="0.35">
      <c r="A118" s="25"/>
    </row>
    <row r="122" spans="1:1" x14ac:dyDescent="0.35">
      <c r="A122" s="25"/>
    </row>
  </sheetData>
  <sortState xmlns:xlrd2="http://schemas.microsoft.com/office/spreadsheetml/2017/richdata2" ref="A3:N18">
    <sortCondition ref="B3:B18"/>
  </sortState>
  <printOptions horizontalCentered="1" gridLines="1"/>
  <pageMargins left="0.7" right="0.7" top="0.75" bottom="0.75" header="0.3" footer="0.3"/>
  <pageSetup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E5421-8620-48CD-A155-DE8EC34A909C}">
  <sheetPr>
    <pageSetUpPr fitToPage="1"/>
  </sheetPr>
  <dimension ref="A1:BT39"/>
  <sheetViews>
    <sheetView topLeftCell="BB1" zoomScale="70" zoomScaleNormal="70" workbookViewId="0">
      <selection activeCell="BJ22" sqref="BJ22"/>
    </sheetView>
  </sheetViews>
  <sheetFormatPr defaultColWidth="9.54296875" defaultRowHeight="14.5" x14ac:dyDescent="0.35"/>
  <cols>
    <col min="1" max="1" width="9.54296875" hidden="1" customWidth="1"/>
    <col min="2" max="2" width="9.7265625" hidden="1" customWidth="1"/>
    <col min="3" max="3" width="7.54296875" hidden="1" customWidth="1"/>
    <col min="4" max="4" width="9.54296875" hidden="1" customWidth="1"/>
    <col min="5" max="5" width="9.7265625" hidden="1" customWidth="1"/>
    <col min="6" max="6" width="7.54296875" hidden="1" customWidth="1"/>
    <col min="7" max="7" width="9.54296875" hidden="1" customWidth="1"/>
    <col min="8" max="8" width="9.90625" hidden="1" customWidth="1"/>
    <col min="9" max="9" width="7.54296875" hidden="1" customWidth="1"/>
    <col min="10" max="10" width="9.54296875" hidden="1" customWidth="1"/>
    <col min="11" max="11" width="9.7265625" hidden="1" customWidth="1"/>
    <col min="12" max="12" width="7.54296875" hidden="1" customWidth="1"/>
    <col min="13" max="13" width="9.54296875" hidden="1" customWidth="1"/>
    <col min="14" max="14" width="9.7265625" hidden="1" customWidth="1"/>
    <col min="15" max="15" width="7.54296875" hidden="1" customWidth="1"/>
    <col min="16" max="16" width="9.54296875" hidden="1" customWidth="1"/>
    <col min="17" max="17" width="9.7265625" hidden="1" customWidth="1"/>
    <col min="18" max="18" width="7.54296875" hidden="1" customWidth="1"/>
    <col min="19" max="19" width="9.54296875" hidden="1" customWidth="1"/>
    <col min="20" max="20" width="9.7265625" hidden="1" customWidth="1"/>
    <col min="21" max="21" width="7.54296875" hidden="1" customWidth="1"/>
    <col min="22" max="22" width="9.54296875" hidden="1" customWidth="1"/>
    <col min="23" max="23" width="9.7265625" hidden="1" customWidth="1"/>
    <col min="24" max="24" width="7.54296875" hidden="1" customWidth="1"/>
    <col min="25" max="25" width="9.54296875" hidden="1" customWidth="1"/>
    <col min="26" max="26" width="9.7265625" hidden="1" customWidth="1"/>
    <col min="27" max="27" width="7.54296875" hidden="1" customWidth="1"/>
    <col min="28" max="28" width="9.81640625" hidden="1" customWidth="1"/>
    <col min="29" max="29" width="9.7265625" hidden="1" customWidth="1"/>
    <col min="30" max="30" width="7.54296875" hidden="1" customWidth="1"/>
    <col min="31" max="31" width="9.54296875" hidden="1" customWidth="1"/>
    <col min="32" max="32" width="9.7265625" hidden="1" customWidth="1"/>
    <col min="33" max="33" width="7.54296875" hidden="1" customWidth="1"/>
    <col min="34" max="34" width="9.54296875" hidden="1" customWidth="1"/>
    <col min="35" max="35" width="9.7265625" hidden="1" customWidth="1"/>
    <col min="36" max="36" width="7.54296875" hidden="1" customWidth="1"/>
    <col min="37" max="37" width="9.54296875" hidden="1" customWidth="1"/>
    <col min="38" max="38" width="9.7265625" hidden="1" customWidth="1"/>
    <col min="39" max="39" width="7.54296875" hidden="1" customWidth="1"/>
    <col min="40" max="40" width="9.54296875" hidden="1" customWidth="1"/>
    <col min="41" max="41" width="9.7265625" hidden="1" customWidth="1"/>
    <col min="42" max="42" width="7.54296875" hidden="1" customWidth="1"/>
    <col min="43" max="43" width="9.54296875" hidden="1" customWidth="1"/>
    <col min="44" max="44" width="9.7265625" hidden="1" customWidth="1"/>
    <col min="45" max="45" width="7.54296875" hidden="1" customWidth="1"/>
    <col min="46" max="46" width="9.54296875" hidden="1" customWidth="1"/>
    <col min="47" max="47" width="9.7265625" hidden="1" customWidth="1"/>
    <col min="48" max="48" width="7.54296875" hidden="1" customWidth="1"/>
    <col min="49" max="49" width="9.54296875" hidden="1" customWidth="1"/>
    <col min="50" max="50" width="15.6328125" hidden="1" customWidth="1"/>
    <col min="51" max="52" width="7.54296875" hidden="1" customWidth="1"/>
    <col min="53" max="53" width="10.26953125" hidden="1" customWidth="1"/>
    <col min="56" max="56" width="14.81640625" bestFit="1" customWidth="1"/>
    <col min="57" max="57" width="7.54296875" bestFit="1" customWidth="1"/>
    <col min="63" max="63" width="19.1796875" bestFit="1" customWidth="1"/>
    <col min="64" max="64" width="24.54296875" bestFit="1" customWidth="1"/>
    <col min="70" max="70" width="19.1796875" bestFit="1" customWidth="1"/>
    <col min="71" max="71" width="24.08984375" customWidth="1"/>
  </cols>
  <sheetData>
    <row r="1" spans="2:72" ht="15" thickBot="1" x14ac:dyDescent="0.4"/>
    <row r="2" spans="2:72" ht="15.5" x14ac:dyDescent="0.35">
      <c r="BB2" s="26"/>
      <c r="BC2" s="27"/>
      <c r="BD2" s="221" t="s">
        <v>93</v>
      </c>
      <c r="BE2" s="221"/>
      <c r="BF2" s="27"/>
      <c r="BG2" s="28"/>
    </row>
    <row r="3" spans="2:72" ht="15" thickBot="1" x14ac:dyDescent="0.4">
      <c r="AL3" s="4"/>
      <c r="AO3" s="4"/>
      <c r="AR3" s="4"/>
      <c r="AU3" s="4"/>
      <c r="BB3" s="29"/>
      <c r="BC3" s="209"/>
      <c r="BD3" s="209"/>
      <c r="BE3" s="209"/>
      <c r="BF3" s="209"/>
      <c r="BG3" s="30"/>
    </row>
    <row r="4" spans="2:72" ht="17" thickBot="1" x14ac:dyDescent="0.5">
      <c r="B4" s="4">
        <v>45777</v>
      </c>
      <c r="E4" s="4">
        <f>B4+7</f>
        <v>45784</v>
      </c>
      <c r="H4" s="4">
        <f>E4+7</f>
        <v>45791</v>
      </c>
      <c r="K4" s="4">
        <f>H4+7</f>
        <v>45798</v>
      </c>
      <c r="N4" s="4">
        <f>K4+7</f>
        <v>45805</v>
      </c>
      <c r="Q4" s="4">
        <f>N4+7</f>
        <v>45812</v>
      </c>
      <c r="T4" s="4">
        <f>Q4+7</f>
        <v>45819</v>
      </c>
      <c r="W4" s="4">
        <f>T4+7</f>
        <v>45826</v>
      </c>
      <c r="Z4" s="4">
        <f>W4+7</f>
        <v>45833</v>
      </c>
      <c r="AC4" s="4">
        <f>Z4+7</f>
        <v>45840</v>
      </c>
      <c r="AF4" s="4">
        <f>AC4+7</f>
        <v>45847</v>
      </c>
      <c r="AI4" s="4">
        <f>AF4+7</f>
        <v>45854</v>
      </c>
      <c r="AL4" s="4">
        <f>AI4+7</f>
        <v>45861</v>
      </c>
      <c r="AO4" s="4">
        <f>AL4+7</f>
        <v>45868</v>
      </c>
      <c r="AR4" s="4">
        <f>AO4+7</f>
        <v>45875</v>
      </c>
      <c r="AU4" s="4">
        <f>AR4+7</f>
        <v>45882</v>
      </c>
      <c r="AX4" s="5" t="s">
        <v>96</v>
      </c>
      <c r="BA4" s="4"/>
      <c r="BB4" s="191"/>
      <c r="BC4" s="210"/>
      <c r="BD4" s="220">
        <v>45861</v>
      </c>
      <c r="BE4" s="220"/>
      <c r="BF4" s="210"/>
      <c r="BG4" s="30"/>
      <c r="BI4" s="217"/>
      <c r="BJ4" s="218"/>
      <c r="BK4" s="218"/>
      <c r="BL4" s="218"/>
      <c r="BM4" s="219"/>
      <c r="BP4" s="217"/>
      <c r="BQ4" s="218"/>
      <c r="BR4" s="218"/>
      <c r="BS4" s="218"/>
      <c r="BT4" s="219"/>
    </row>
    <row r="5" spans="2:72" ht="22" thickBot="1" x14ac:dyDescent="0.65">
      <c r="B5" s="41" t="s">
        <v>94</v>
      </c>
      <c r="C5" s="41" t="s">
        <v>95</v>
      </c>
      <c r="E5" s="41" t="s">
        <v>94</v>
      </c>
      <c r="F5" s="41" t="s">
        <v>95</v>
      </c>
      <c r="H5" s="41" t="s">
        <v>94</v>
      </c>
      <c r="I5" s="41" t="s">
        <v>95</v>
      </c>
      <c r="K5" s="41" t="s">
        <v>94</v>
      </c>
      <c r="L5" s="41" t="s">
        <v>95</v>
      </c>
      <c r="N5" s="41" t="s">
        <v>94</v>
      </c>
      <c r="O5" s="41" t="s">
        <v>95</v>
      </c>
      <c r="Q5" s="41" t="s">
        <v>94</v>
      </c>
      <c r="R5" s="41" t="s">
        <v>95</v>
      </c>
      <c r="T5" s="41" t="s">
        <v>94</v>
      </c>
      <c r="U5" s="41" t="s">
        <v>95</v>
      </c>
      <c r="W5" s="41" t="s">
        <v>94</v>
      </c>
      <c r="X5" s="41" t="s">
        <v>95</v>
      </c>
      <c r="Z5" s="41" t="s">
        <v>94</v>
      </c>
      <c r="AA5" s="41" t="s">
        <v>95</v>
      </c>
      <c r="AC5" s="41" t="s">
        <v>94</v>
      </c>
      <c r="AD5" s="41" t="s">
        <v>95</v>
      </c>
      <c r="AF5" s="41" t="s">
        <v>94</v>
      </c>
      <c r="AG5" s="41" t="s">
        <v>95</v>
      </c>
      <c r="AI5" s="41" t="s">
        <v>94</v>
      </c>
      <c r="AJ5" s="41" t="s">
        <v>95</v>
      </c>
      <c r="AL5" s="41" t="s">
        <v>94</v>
      </c>
      <c r="AM5" s="41" t="s">
        <v>95</v>
      </c>
      <c r="AO5" s="41" t="s">
        <v>94</v>
      </c>
      <c r="AP5" s="41" t="s">
        <v>95</v>
      </c>
      <c r="AR5" s="41" t="s">
        <v>94</v>
      </c>
      <c r="AS5" s="41" t="s">
        <v>95</v>
      </c>
      <c r="AU5" s="41" t="s">
        <v>94</v>
      </c>
      <c r="AV5" s="41" t="s">
        <v>95</v>
      </c>
      <c r="AX5" s="41" t="s">
        <v>94</v>
      </c>
      <c r="AY5" s="41" t="s">
        <v>95</v>
      </c>
      <c r="AZ5" s="23"/>
      <c r="BB5" s="29"/>
      <c r="BC5" s="209"/>
      <c r="BD5" s="204" t="s">
        <v>94</v>
      </c>
      <c r="BE5" s="204" t="s">
        <v>95</v>
      </c>
      <c r="BF5" s="209"/>
      <c r="BG5" s="30"/>
      <c r="BI5" s="29"/>
      <c r="BJ5" s="202" t="s">
        <v>323</v>
      </c>
      <c r="BK5" s="66"/>
      <c r="BL5" s="203">
        <v>45861</v>
      </c>
      <c r="BM5" s="62"/>
      <c r="BP5" s="29"/>
      <c r="BQ5" s="202" t="s">
        <v>323</v>
      </c>
      <c r="BR5" s="66"/>
      <c r="BS5" s="203">
        <v>45798</v>
      </c>
      <c r="BT5" s="62"/>
    </row>
    <row r="6" spans="2:72" ht="17" x14ac:dyDescent="0.5">
      <c r="B6" s="42" t="s">
        <v>82</v>
      </c>
      <c r="C6" s="42">
        <v>3</v>
      </c>
      <c r="E6" s="42" t="s">
        <v>82</v>
      </c>
      <c r="F6" s="42">
        <v>1</v>
      </c>
      <c r="H6" s="42" t="s">
        <v>82</v>
      </c>
      <c r="I6" s="42">
        <v>9.5</v>
      </c>
      <c r="K6" s="42" t="s">
        <v>82</v>
      </c>
      <c r="L6" s="42">
        <v>9</v>
      </c>
      <c r="N6" s="42" t="s">
        <v>82</v>
      </c>
      <c r="O6" s="42">
        <v>2</v>
      </c>
      <c r="Q6" s="42" t="s">
        <v>82</v>
      </c>
      <c r="R6" s="42">
        <v>0</v>
      </c>
      <c r="T6" s="42" t="s">
        <v>82</v>
      </c>
      <c r="U6" s="42">
        <v>4.5</v>
      </c>
      <c r="W6" s="42" t="s">
        <v>82</v>
      </c>
      <c r="X6" s="42">
        <v>7</v>
      </c>
      <c r="Z6" s="42" t="s">
        <v>82</v>
      </c>
      <c r="AA6" s="42">
        <v>3</v>
      </c>
      <c r="AC6" s="42" t="s">
        <v>82</v>
      </c>
      <c r="AD6" s="42">
        <v>9</v>
      </c>
      <c r="AF6" s="42" t="s">
        <v>82</v>
      </c>
      <c r="AG6" s="42">
        <v>9</v>
      </c>
      <c r="AI6" s="42" t="s">
        <v>82</v>
      </c>
      <c r="AJ6" s="42">
        <v>6</v>
      </c>
      <c r="AL6" s="42" t="s">
        <v>82</v>
      </c>
      <c r="AM6" s="42">
        <v>7</v>
      </c>
      <c r="AO6" s="42" t="s">
        <v>82</v>
      </c>
      <c r="AP6" s="42"/>
      <c r="AR6" s="42" t="s">
        <v>82</v>
      </c>
      <c r="AS6" s="42"/>
      <c r="AU6" s="42" t="s">
        <v>82</v>
      </c>
      <c r="AV6" s="42"/>
      <c r="AX6" s="42" t="s">
        <v>82</v>
      </c>
      <c r="AY6" s="42">
        <f>C6+F6+I6+L6+O6+R6+U6+X6+AD6+AA6+AG6+AJ6+AM6+AP6+AS6+AV6</f>
        <v>70</v>
      </c>
      <c r="AZ6" s="23"/>
      <c r="BB6" s="29"/>
      <c r="BC6" s="213"/>
      <c r="BD6" s="211" t="s">
        <v>194</v>
      </c>
      <c r="BE6" s="212">
        <v>91</v>
      </c>
      <c r="BF6" s="214" t="s">
        <v>521</v>
      </c>
      <c r="BG6" s="30"/>
      <c r="BI6" s="29"/>
      <c r="BJ6" s="67"/>
      <c r="BK6" s="66"/>
      <c r="BL6" s="66"/>
      <c r="BM6" s="62"/>
      <c r="BP6" s="29"/>
      <c r="BQ6" s="67"/>
      <c r="BR6" s="66"/>
      <c r="BS6" s="66"/>
      <c r="BT6" s="62"/>
    </row>
    <row r="7" spans="2:72" ht="16.5" x14ac:dyDescent="0.45">
      <c r="B7" s="42" t="s">
        <v>202</v>
      </c>
      <c r="C7" s="42">
        <v>1.5</v>
      </c>
      <c r="E7" s="42" t="s">
        <v>202</v>
      </c>
      <c r="F7" s="42">
        <v>3</v>
      </c>
      <c r="H7" s="42" t="s">
        <v>202</v>
      </c>
      <c r="I7" s="42">
        <v>11</v>
      </c>
      <c r="K7" s="42" t="s">
        <v>202</v>
      </c>
      <c r="L7" s="42">
        <v>1.5</v>
      </c>
      <c r="N7" s="42" t="s">
        <v>202</v>
      </c>
      <c r="O7" s="42">
        <v>4</v>
      </c>
      <c r="Q7" s="42" t="s">
        <v>202</v>
      </c>
      <c r="R7" s="42">
        <v>0.5</v>
      </c>
      <c r="T7" s="42" t="s">
        <v>202</v>
      </c>
      <c r="U7" s="42">
        <v>5</v>
      </c>
      <c r="W7" s="42" t="s">
        <v>202</v>
      </c>
      <c r="X7" s="42">
        <v>1.5</v>
      </c>
      <c r="Z7" s="42" t="s">
        <v>202</v>
      </c>
      <c r="AA7" s="42">
        <v>4</v>
      </c>
      <c r="AC7" s="42" t="s">
        <v>202</v>
      </c>
      <c r="AD7" s="42">
        <v>7</v>
      </c>
      <c r="AF7" s="42" t="s">
        <v>202</v>
      </c>
      <c r="AG7" s="42">
        <v>3</v>
      </c>
      <c r="AI7" s="42" t="s">
        <v>202</v>
      </c>
      <c r="AJ7" s="42">
        <v>9.5</v>
      </c>
      <c r="AL7" s="42" t="s">
        <v>202</v>
      </c>
      <c r="AM7" s="42">
        <v>2</v>
      </c>
      <c r="AO7" s="42" t="s">
        <v>202</v>
      </c>
      <c r="AP7" s="42"/>
      <c r="AR7" s="42" t="s">
        <v>202</v>
      </c>
      <c r="AS7" s="42"/>
      <c r="AU7" s="42" t="s">
        <v>202</v>
      </c>
      <c r="AV7" s="42"/>
      <c r="AX7" s="42" t="s">
        <v>202</v>
      </c>
      <c r="AY7" s="42">
        <f t="shared" ref="AY7:AY21" si="0">C7+F7+I7+L7+O7+R7+U7+X7+AD7+AA7+AG7+AJ7+AM7+AP7+AS7+AV7</f>
        <v>53.5</v>
      </c>
      <c r="AZ7" s="23"/>
      <c r="BB7" s="29"/>
      <c r="BC7" s="209"/>
      <c r="BD7" s="205" t="s">
        <v>21</v>
      </c>
      <c r="BE7" s="206">
        <v>83.5</v>
      </c>
      <c r="BF7" s="209"/>
      <c r="BG7" s="30"/>
      <c r="BI7" s="199" t="s">
        <v>467</v>
      </c>
      <c r="BJ7" s="200" t="s">
        <v>468</v>
      </c>
      <c r="BK7" s="201" t="s">
        <v>469</v>
      </c>
      <c r="BL7" s="200" t="s">
        <v>470</v>
      </c>
      <c r="BM7" s="62"/>
      <c r="BP7" s="199" t="s">
        <v>467</v>
      </c>
      <c r="BQ7" s="200" t="s">
        <v>468</v>
      </c>
      <c r="BR7" s="201" t="s">
        <v>469</v>
      </c>
      <c r="BS7" s="200" t="s">
        <v>470</v>
      </c>
      <c r="BT7" s="62"/>
    </row>
    <row r="8" spans="2:72" ht="16.5" x14ac:dyDescent="0.45">
      <c r="B8" s="43" t="s">
        <v>73</v>
      </c>
      <c r="C8" s="43">
        <v>1.5</v>
      </c>
      <c r="E8" s="43" t="s">
        <v>73</v>
      </c>
      <c r="F8" s="43">
        <v>7</v>
      </c>
      <c r="H8" s="43" t="s">
        <v>73</v>
      </c>
      <c r="I8" s="43">
        <v>7.5</v>
      </c>
      <c r="K8" s="43" t="s">
        <v>73</v>
      </c>
      <c r="L8" s="43">
        <v>3</v>
      </c>
      <c r="N8" s="43" t="s">
        <v>73</v>
      </c>
      <c r="O8" s="43">
        <v>9</v>
      </c>
      <c r="Q8" s="43" t="s">
        <v>73</v>
      </c>
      <c r="R8" s="43">
        <v>10.5</v>
      </c>
      <c r="T8" s="43" t="s">
        <v>73</v>
      </c>
      <c r="U8" s="43">
        <v>5</v>
      </c>
      <c r="W8" s="43" t="s">
        <v>73</v>
      </c>
      <c r="X8" s="43">
        <v>2.5</v>
      </c>
      <c r="Z8" s="43" t="s">
        <v>73</v>
      </c>
      <c r="AA8" s="43">
        <v>9</v>
      </c>
      <c r="AC8" s="43" t="s">
        <v>73</v>
      </c>
      <c r="AD8" s="43">
        <v>6</v>
      </c>
      <c r="AF8" s="43" t="s">
        <v>73</v>
      </c>
      <c r="AG8" s="43">
        <v>6</v>
      </c>
      <c r="AI8" s="43" t="s">
        <v>73</v>
      </c>
      <c r="AJ8" s="43">
        <v>5</v>
      </c>
      <c r="AL8" s="43" t="s">
        <v>73</v>
      </c>
      <c r="AM8" s="43">
        <v>7</v>
      </c>
      <c r="AO8" s="43" t="s">
        <v>73</v>
      </c>
      <c r="AP8" s="43"/>
      <c r="AR8" s="43" t="s">
        <v>73</v>
      </c>
      <c r="AS8" s="43"/>
      <c r="AU8" s="43" t="s">
        <v>73</v>
      </c>
      <c r="AV8" s="43"/>
      <c r="AX8" s="43" t="s">
        <v>73</v>
      </c>
      <c r="AY8" s="42">
        <f t="shared" si="0"/>
        <v>79</v>
      </c>
      <c r="AZ8" s="23"/>
      <c r="BB8" s="29"/>
      <c r="BC8" s="209"/>
      <c r="BD8" s="205" t="s">
        <v>45</v>
      </c>
      <c r="BE8" s="206">
        <v>82.5</v>
      </c>
      <c r="BF8" s="209"/>
      <c r="BG8" s="30"/>
      <c r="BI8" s="197" t="s">
        <v>520</v>
      </c>
      <c r="BJ8" s="67" t="s">
        <v>82</v>
      </c>
      <c r="BK8" s="196" t="s">
        <v>91</v>
      </c>
      <c r="BL8" s="67" t="s">
        <v>522</v>
      </c>
      <c r="BM8" s="62"/>
      <c r="BP8" s="197" t="s">
        <v>498</v>
      </c>
      <c r="BQ8" s="67" t="s">
        <v>15</v>
      </c>
      <c r="BR8" s="77" t="s">
        <v>19</v>
      </c>
      <c r="BS8" s="67" t="s">
        <v>324</v>
      </c>
      <c r="BT8" s="62"/>
    </row>
    <row r="9" spans="2:72" ht="16.5" x14ac:dyDescent="0.45">
      <c r="B9" s="43" t="s">
        <v>68</v>
      </c>
      <c r="C9" s="43">
        <v>7.5</v>
      </c>
      <c r="E9" s="43" t="s">
        <v>68</v>
      </c>
      <c r="F9" s="43">
        <v>7</v>
      </c>
      <c r="H9" s="43" t="s">
        <v>68</v>
      </c>
      <c r="I9" s="43">
        <v>7</v>
      </c>
      <c r="K9" s="43" t="s">
        <v>68</v>
      </c>
      <c r="L9" s="43">
        <v>2</v>
      </c>
      <c r="N9" s="43" t="s">
        <v>68</v>
      </c>
      <c r="O9" s="43">
        <v>9</v>
      </c>
      <c r="Q9" s="43" t="s">
        <v>68</v>
      </c>
      <c r="R9" s="43">
        <v>4.5</v>
      </c>
      <c r="T9" s="43" t="s">
        <v>68</v>
      </c>
      <c r="U9" s="43">
        <v>7</v>
      </c>
      <c r="W9" s="43" t="s">
        <v>68</v>
      </c>
      <c r="X9" s="43">
        <v>9</v>
      </c>
      <c r="Z9" s="43" t="s">
        <v>68</v>
      </c>
      <c r="AA9" s="43">
        <v>7</v>
      </c>
      <c r="AC9" s="43" t="s">
        <v>68</v>
      </c>
      <c r="AD9" s="43">
        <v>2</v>
      </c>
      <c r="AF9" s="43" t="s">
        <v>68</v>
      </c>
      <c r="AG9" s="43">
        <v>3.5</v>
      </c>
      <c r="AI9" s="43" t="s">
        <v>68</v>
      </c>
      <c r="AJ9" s="43">
        <v>5</v>
      </c>
      <c r="AL9" s="43" t="s">
        <v>68</v>
      </c>
      <c r="AM9" s="43">
        <v>1</v>
      </c>
      <c r="AO9" s="43" t="s">
        <v>68</v>
      </c>
      <c r="AP9" s="43"/>
      <c r="AR9" s="43" t="s">
        <v>68</v>
      </c>
      <c r="AS9" s="43"/>
      <c r="AU9" s="43" t="s">
        <v>68</v>
      </c>
      <c r="AV9" s="43"/>
      <c r="AX9" s="43" t="s">
        <v>68</v>
      </c>
      <c r="AY9" s="42">
        <f t="shared" si="0"/>
        <v>71.5</v>
      </c>
      <c r="AZ9" s="23"/>
      <c r="BB9" s="29"/>
      <c r="BC9" s="209"/>
      <c r="BD9" s="205" t="s">
        <v>37</v>
      </c>
      <c r="BE9" s="206">
        <v>79.5</v>
      </c>
      <c r="BF9" s="209"/>
      <c r="BG9" s="30"/>
      <c r="BI9" s="197" t="s">
        <v>447</v>
      </c>
      <c r="BJ9" s="67" t="s">
        <v>10</v>
      </c>
      <c r="BK9" s="77" t="s">
        <v>177</v>
      </c>
      <c r="BL9" s="67" t="s">
        <v>324</v>
      </c>
      <c r="BM9" s="62"/>
      <c r="BP9" s="197" t="s">
        <v>447</v>
      </c>
      <c r="BQ9" s="67" t="s">
        <v>4</v>
      </c>
      <c r="BR9" s="77" t="s">
        <v>6</v>
      </c>
      <c r="BS9" s="67" t="s">
        <v>499</v>
      </c>
      <c r="BT9" s="62"/>
    </row>
    <row r="10" spans="2:72" ht="16.5" x14ac:dyDescent="0.45">
      <c r="B10" s="43" t="s">
        <v>63</v>
      </c>
      <c r="C10" s="43">
        <v>2.5</v>
      </c>
      <c r="E10" s="43" t="s">
        <v>63</v>
      </c>
      <c r="F10" s="43">
        <v>8</v>
      </c>
      <c r="H10" s="43" t="s">
        <v>63</v>
      </c>
      <c r="I10" s="43">
        <v>6.5</v>
      </c>
      <c r="K10" s="43" t="s">
        <v>63</v>
      </c>
      <c r="L10" s="43">
        <v>5</v>
      </c>
      <c r="N10" s="43" t="s">
        <v>63</v>
      </c>
      <c r="O10" s="43">
        <v>4.5</v>
      </c>
      <c r="Q10" s="43" t="s">
        <v>63</v>
      </c>
      <c r="R10" s="43">
        <v>3</v>
      </c>
      <c r="T10" s="43" t="s">
        <v>63</v>
      </c>
      <c r="U10" s="43">
        <v>4</v>
      </c>
      <c r="W10" s="43" t="s">
        <v>63</v>
      </c>
      <c r="X10" s="43">
        <v>6</v>
      </c>
      <c r="Z10" s="43" t="s">
        <v>63</v>
      </c>
      <c r="AA10" s="43">
        <v>2</v>
      </c>
      <c r="AC10" s="43" t="s">
        <v>63</v>
      </c>
      <c r="AD10" s="43">
        <v>6</v>
      </c>
      <c r="AF10" s="43" t="s">
        <v>63</v>
      </c>
      <c r="AG10" s="43">
        <v>2</v>
      </c>
      <c r="AI10" s="43" t="s">
        <v>63</v>
      </c>
      <c r="AJ10" s="43">
        <v>2</v>
      </c>
      <c r="AL10" s="43" t="s">
        <v>63</v>
      </c>
      <c r="AM10" s="43">
        <v>3</v>
      </c>
      <c r="AO10" s="43" t="s">
        <v>63</v>
      </c>
      <c r="AP10" s="43"/>
      <c r="AR10" s="43" t="s">
        <v>63</v>
      </c>
      <c r="AS10" s="43"/>
      <c r="AU10" s="43" t="s">
        <v>63</v>
      </c>
      <c r="AV10" s="43"/>
      <c r="AX10" s="43" t="s">
        <v>63</v>
      </c>
      <c r="AY10" s="42">
        <f t="shared" si="0"/>
        <v>54.5</v>
      </c>
      <c r="AZ10" s="23"/>
      <c r="BB10" s="29"/>
      <c r="BC10" s="209"/>
      <c r="BD10" s="205" t="s">
        <v>4</v>
      </c>
      <c r="BE10" s="206">
        <v>79.5</v>
      </c>
      <c r="BF10" s="209"/>
      <c r="BG10" s="30"/>
      <c r="BI10" s="197" t="s">
        <v>463</v>
      </c>
      <c r="BJ10" s="67" t="s">
        <v>194</v>
      </c>
      <c r="BK10" s="77" t="s">
        <v>191</v>
      </c>
      <c r="BL10" s="67" t="s">
        <v>522</v>
      </c>
      <c r="BM10" s="62"/>
      <c r="BP10" s="197" t="s">
        <v>463</v>
      </c>
      <c r="BQ10" s="67" t="s">
        <v>73</v>
      </c>
      <c r="BR10" s="77" t="s">
        <v>80</v>
      </c>
      <c r="BS10" s="67" t="s">
        <v>324</v>
      </c>
      <c r="BT10" s="62"/>
    </row>
    <row r="11" spans="2:72" ht="16.5" x14ac:dyDescent="0.45">
      <c r="B11" s="43" t="s">
        <v>471</v>
      </c>
      <c r="C11" s="43">
        <v>8.5</v>
      </c>
      <c r="E11" s="43" t="s">
        <v>471</v>
      </c>
      <c r="F11" s="43">
        <v>10</v>
      </c>
      <c r="H11" s="43" t="s">
        <v>471</v>
      </c>
      <c r="I11" s="43">
        <v>6.5</v>
      </c>
      <c r="K11" s="43" t="s">
        <v>471</v>
      </c>
      <c r="L11" s="43">
        <v>8</v>
      </c>
      <c r="N11" s="43" t="s">
        <v>471</v>
      </c>
      <c r="O11" s="43">
        <v>2.5</v>
      </c>
      <c r="Q11" s="43" t="s">
        <v>471</v>
      </c>
      <c r="R11" s="43">
        <v>8.5</v>
      </c>
      <c r="T11" s="43" t="s">
        <v>471</v>
      </c>
      <c r="U11" s="43">
        <v>3</v>
      </c>
      <c r="W11" s="43" t="s">
        <v>471</v>
      </c>
      <c r="X11" s="43">
        <v>3</v>
      </c>
      <c r="Z11" s="43" t="s">
        <v>471</v>
      </c>
      <c r="AA11" s="43">
        <v>0</v>
      </c>
      <c r="AC11" s="43" t="s">
        <v>471</v>
      </c>
      <c r="AD11" s="43">
        <v>10</v>
      </c>
      <c r="AF11" s="43" t="s">
        <v>471</v>
      </c>
      <c r="AG11" s="43">
        <v>8</v>
      </c>
      <c r="AI11" s="43" t="s">
        <v>471</v>
      </c>
      <c r="AJ11" s="43">
        <v>4</v>
      </c>
      <c r="AL11" s="43" t="s">
        <v>471</v>
      </c>
      <c r="AM11" s="43">
        <v>0</v>
      </c>
      <c r="AO11" s="43" t="s">
        <v>471</v>
      </c>
      <c r="AP11" s="43"/>
      <c r="AR11" s="43" t="s">
        <v>471</v>
      </c>
      <c r="AS11" s="43"/>
      <c r="AU11" s="43" t="s">
        <v>471</v>
      </c>
      <c r="AV11" s="43"/>
      <c r="AX11" s="43" t="s">
        <v>471</v>
      </c>
      <c r="AY11" s="42">
        <f t="shared" ref="AY11" si="1">C11+F11+I11+L11+O11+R11+U11+X11+AD11+AA11+AG11+AJ11+AM11+AP11+AS11+AV11</f>
        <v>72</v>
      </c>
      <c r="AZ11" s="23"/>
      <c r="BB11" s="29"/>
      <c r="BC11" s="209"/>
      <c r="BD11" s="205" t="s">
        <v>73</v>
      </c>
      <c r="BE11" s="206">
        <v>79</v>
      </c>
      <c r="BF11" s="209"/>
      <c r="BG11" s="30"/>
      <c r="BI11" s="197" t="s">
        <v>464</v>
      </c>
      <c r="BJ11" s="66" t="s">
        <v>39</v>
      </c>
      <c r="BK11" s="77" t="s">
        <v>38</v>
      </c>
      <c r="BL11" s="67" t="s">
        <v>324</v>
      </c>
      <c r="BM11" s="62"/>
      <c r="BP11" s="197" t="s">
        <v>464</v>
      </c>
      <c r="BQ11" s="66" t="s">
        <v>10</v>
      </c>
      <c r="BR11" s="77" t="s">
        <v>178</v>
      </c>
      <c r="BS11" s="67" t="s">
        <v>499</v>
      </c>
      <c r="BT11" s="62"/>
    </row>
    <row r="12" spans="2:72" ht="16.5" x14ac:dyDescent="0.45">
      <c r="B12" s="43" t="s">
        <v>53</v>
      </c>
      <c r="C12" s="43">
        <v>9.5</v>
      </c>
      <c r="E12" s="43" t="s">
        <v>53</v>
      </c>
      <c r="F12" s="43">
        <v>6.5</v>
      </c>
      <c r="H12" s="43" t="s">
        <v>53</v>
      </c>
      <c r="I12" s="43">
        <v>4</v>
      </c>
      <c r="K12" s="43" t="s">
        <v>53</v>
      </c>
      <c r="L12" s="43">
        <v>5</v>
      </c>
      <c r="N12" s="43" t="s">
        <v>53</v>
      </c>
      <c r="O12" s="43">
        <v>7</v>
      </c>
      <c r="Q12" s="43" t="s">
        <v>53</v>
      </c>
      <c r="R12" s="43">
        <v>4</v>
      </c>
      <c r="T12" s="43" t="s">
        <v>53</v>
      </c>
      <c r="U12" s="43">
        <v>8</v>
      </c>
      <c r="W12" s="43" t="s">
        <v>53</v>
      </c>
      <c r="X12" s="43">
        <v>5</v>
      </c>
      <c r="Z12" s="43" t="s">
        <v>53</v>
      </c>
      <c r="AA12" s="43">
        <v>6.5</v>
      </c>
      <c r="AC12" s="43" t="s">
        <v>53</v>
      </c>
      <c r="AD12" s="43">
        <v>5</v>
      </c>
      <c r="AF12" s="43" t="s">
        <v>53</v>
      </c>
      <c r="AG12" s="43">
        <v>5</v>
      </c>
      <c r="AI12" s="43" t="s">
        <v>53</v>
      </c>
      <c r="AJ12" s="43">
        <v>3</v>
      </c>
      <c r="AL12" s="43" t="s">
        <v>53</v>
      </c>
      <c r="AM12" s="43">
        <v>4</v>
      </c>
      <c r="AO12" s="43" t="s">
        <v>53</v>
      </c>
      <c r="AP12" s="43"/>
      <c r="AR12" s="43" t="s">
        <v>53</v>
      </c>
      <c r="AS12" s="43"/>
      <c r="AU12" s="43" t="s">
        <v>53</v>
      </c>
      <c r="AV12" s="43"/>
      <c r="AX12" s="43" t="s">
        <v>53</v>
      </c>
      <c r="AY12" s="42">
        <f t="shared" si="0"/>
        <v>72.5</v>
      </c>
      <c r="AZ12" s="23"/>
      <c r="BB12" s="29"/>
      <c r="BC12" s="209"/>
      <c r="BD12" s="205" t="s">
        <v>53</v>
      </c>
      <c r="BE12" s="206">
        <v>72.5</v>
      </c>
      <c r="BF12" s="209"/>
      <c r="BG12" s="30"/>
      <c r="BI12" s="198"/>
      <c r="BJ12" s="66"/>
      <c r="BK12" s="77"/>
      <c r="BL12" s="67"/>
      <c r="BM12" s="62"/>
      <c r="BP12" s="78"/>
      <c r="BQ12" s="66"/>
      <c r="BR12" s="77"/>
      <c r="BS12" s="67"/>
      <c r="BT12" s="62"/>
    </row>
    <row r="13" spans="2:72" ht="16.5" x14ac:dyDescent="0.45">
      <c r="B13" s="43" t="s">
        <v>49</v>
      </c>
      <c r="C13" s="43">
        <v>9.5</v>
      </c>
      <c r="E13" s="43" t="s">
        <v>49</v>
      </c>
      <c r="F13" s="43">
        <v>7</v>
      </c>
      <c r="H13" s="43" t="s">
        <v>49</v>
      </c>
      <c r="I13" s="43">
        <v>1</v>
      </c>
      <c r="K13" s="43" t="s">
        <v>49</v>
      </c>
      <c r="L13" s="43">
        <v>6</v>
      </c>
      <c r="N13" s="43" t="s">
        <v>49</v>
      </c>
      <c r="O13" s="43">
        <v>6</v>
      </c>
      <c r="Q13" s="43" t="s">
        <v>49</v>
      </c>
      <c r="R13" s="43">
        <v>11</v>
      </c>
      <c r="T13" s="43" t="s">
        <v>49</v>
      </c>
      <c r="U13" s="43">
        <v>5</v>
      </c>
      <c r="W13" s="43" t="s">
        <v>49</v>
      </c>
      <c r="X13" s="43">
        <v>0.5</v>
      </c>
      <c r="Z13" s="43" t="s">
        <v>49</v>
      </c>
      <c r="AA13" s="43">
        <v>3</v>
      </c>
      <c r="AC13" s="43" t="s">
        <v>49</v>
      </c>
      <c r="AD13" s="43">
        <v>1</v>
      </c>
      <c r="AF13" s="43" t="s">
        <v>49</v>
      </c>
      <c r="AG13" s="43">
        <v>8</v>
      </c>
      <c r="AI13" s="43" t="s">
        <v>49</v>
      </c>
      <c r="AJ13" s="43">
        <v>1.5</v>
      </c>
      <c r="AL13" s="43" t="s">
        <v>49</v>
      </c>
      <c r="AM13" s="43">
        <v>10</v>
      </c>
      <c r="AO13" s="43" t="s">
        <v>49</v>
      </c>
      <c r="AP13" s="43"/>
      <c r="AR13" s="43" t="s">
        <v>49</v>
      </c>
      <c r="AS13" s="43"/>
      <c r="AU13" s="43" t="s">
        <v>49</v>
      </c>
      <c r="AV13" s="43"/>
      <c r="AX13" s="43" t="s">
        <v>49</v>
      </c>
      <c r="AY13" s="42">
        <f t="shared" si="0"/>
        <v>69.5</v>
      </c>
      <c r="AZ13" s="23"/>
      <c r="BB13" s="29"/>
      <c r="BC13" s="209"/>
      <c r="BD13" s="205" t="s">
        <v>471</v>
      </c>
      <c r="BE13" s="206">
        <v>72</v>
      </c>
      <c r="BF13" s="209"/>
      <c r="BG13" s="30"/>
      <c r="BI13" s="197"/>
      <c r="BJ13" s="67"/>
      <c r="BK13" s="77"/>
      <c r="BL13" s="67"/>
      <c r="BM13" s="62"/>
      <c r="BP13" s="29"/>
      <c r="BQ13" s="67"/>
      <c r="BR13" s="66"/>
      <c r="BS13" s="67"/>
      <c r="BT13" s="62"/>
    </row>
    <row r="14" spans="2:72" ht="15" thickBot="1" x14ac:dyDescent="0.4">
      <c r="B14" s="43" t="s">
        <v>45</v>
      </c>
      <c r="C14" s="43">
        <v>9.5</v>
      </c>
      <c r="E14" s="43" t="s">
        <v>45</v>
      </c>
      <c r="F14" s="43">
        <v>5</v>
      </c>
      <c r="H14" s="43" t="s">
        <v>45</v>
      </c>
      <c r="I14" s="43">
        <v>4.5</v>
      </c>
      <c r="K14" s="43" t="s">
        <v>45</v>
      </c>
      <c r="L14" s="43">
        <v>6.5</v>
      </c>
      <c r="N14" s="43" t="s">
        <v>45</v>
      </c>
      <c r="O14" s="43">
        <v>5</v>
      </c>
      <c r="Q14" s="43" t="s">
        <v>45</v>
      </c>
      <c r="R14" s="43">
        <v>6.5</v>
      </c>
      <c r="T14" s="43" t="s">
        <v>45</v>
      </c>
      <c r="U14" s="43">
        <v>6</v>
      </c>
      <c r="W14" s="43" t="s">
        <v>45</v>
      </c>
      <c r="X14" s="43">
        <v>9</v>
      </c>
      <c r="Z14" s="43" t="s">
        <v>45</v>
      </c>
      <c r="AA14" s="43">
        <v>9.5</v>
      </c>
      <c r="AC14" s="43" t="s">
        <v>45</v>
      </c>
      <c r="AD14" s="43">
        <v>2</v>
      </c>
      <c r="AF14" s="43" t="s">
        <v>45</v>
      </c>
      <c r="AG14" s="43">
        <v>6</v>
      </c>
      <c r="AI14" s="43" t="s">
        <v>45</v>
      </c>
      <c r="AJ14" s="43">
        <v>9</v>
      </c>
      <c r="AL14" s="43" t="s">
        <v>45</v>
      </c>
      <c r="AM14" s="43">
        <v>4</v>
      </c>
      <c r="AO14" s="43" t="s">
        <v>45</v>
      </c>
      <c r="AP14" s="43"/>
      <c r="AR14" s="43" t="s">
        <v>45</v>
      </c>
      <c r="AS14" s="43"/>
      <c r="AU14" s="43" t="s">
        <v>45</v>
      </c>
      <c r="AV14" s="43"/>
      <c r="AX14" s="43" t="s">
        <v>45</v>
      </c>
      <c r="AY14" s="42">
        <f t="shared" si="0"/>
        <v>82.5</v>
      </c>
      <c r="AZ14" s="23"/>
      <c r="BB14" s="29"/>
      <c r="BC14" s="209"/>
      <c r="BD14" s="205" t="s">
        <v>68</v>
      </c>
      <c r="BE14" s="206">
        <v>71.5</v>
      </c>
      <c r="BF14" s="209"/>
      <c r="BG14" s="30"/>
      <c r="BI14" s="31"/>
      <c r="BJ14" s="32"/>
      <c r="BK14" s="195"/>
      <c r="BL14" s="32"/>
      <c r="BM14" s="33"/>
      <c r="BP14" s="31"/>
      <c r="BQ14" s="32"/>
      <c r="BR14" s="32"/>
      <c r="BS14" s="32"/>
      <c r="BT14" s="33"/>
    </row>
    <row r="15" spans="2:72" ht="15" thickBot="1" x14ac:dyDescent="0.4">
      <c r="B15" s="43" t="s">
        <v>39</v>
      </c>
      <c r="C15" s="43">
        <v>8.5</v>
      </c>
      <c r="E15" s="43" t="s">
        <v>39</v>
      </c>
      <c r="F15" s="43">
        <v>2.5</v>
      </c>
      <c r="H15" s="43" t="s">
        <v>39</v>
      </c>
      <c r="I15" s="43">
        <v>1.5</v>
      </c>
      <c r="K15" s="43" t="s">
        <v>39</v>
      </c>
      <c r="L15" s="43">
        <v>6</v>
      </c>
      <c r="N15" s="43" t="s">
        <v>39</v>
      </c>
      <c r="O15" s="43">
        <v>2</v>
      </c>
      <c r="Q15" s="43" t="s">
        <v>39</v>
      </c>
      <c r="R15" s="43">
        <v>1.5</v>
      </c>
      <c r="T15" s="43" t="s">
        <v>39</v>
      </c>
      <c r="U15" s="43">
        <v>6</v>
      </c>
      <c r="W15" s="43" t="s">
        <v>39</v>
      </c>
      <c r="X15" s="43">
        <v>8</v>
      </c>
      <c r="Z15" s="43" t="s">
        <v>39</v>
      </c>
      <c r="AA15" s="43">
        <v>8</v>
      </c>
      <c r="AC15" s="43" t="s">
        <v>39</v>
      </c>
      <c r="AD15" s="43">
        <v>4</v>
      </c>
      <c r="AF15" s="43" t="s">
        <v>39</v>
      </c>
      <c r="AG15" s="43">
        <v>2.5</v>
      </c>
      <c r="AI15" s="43" t="s">
        <v>39</v>
      </c>
      <c r="AJ15" s="43">
        <v>6</v>
      </c>
      <c r="AL15" s="43" t="s">
        <v>39</v>
      </c>
      <c r="AM15" s="43">
        <v>6</v>
      </c>
      <c r="AO15" s="43" t="s">
        <v>39</v>
      </c>
      <c r="AP15" s="43"/>
      <c r="AR15" s="43" t="s">
        <v>39</v>
      </c>
      <c r="AS15" s="43"/>
      <c r="AU15" s="43" t="s">
        <v>39</v>
      </c>
      <c r="AV15" s="43"/>
      <c r="AX15" s="43" t="s">
        <v>39</v>
      </c>
      <c r="AY15" s="42">
        <f t="shared" si="0"/>
        <v>62.5</v>
      </c>
      <c r="AZ15" s="23"/>
      <c r="BB15" s="29"/>
      <c r="BC15" s="209"/>
      <c r="BD15" s="205" t="s">
        <v>82</v>
      </c>
      <c r="BE15" s="206">
        <v>70</v>
      </c>
      <c r="BF15" s="209"/>
      <c r="BG15" s="30"/>
    </row>
    <row r="16" spans="2:72" ht="16.5" x14ac:dyDescent="0.45">
      <c r="B16" s="43" t="s">
        <v>37</v>
      </c>
      <c r="C16" s="43">
        <v>1.5</v>
      </c>
      <c r="E16" s="43" t="s">
        <v>37</v>
      </c>
      <c r="F16" s="43">
        <v>4</v>
      </c>
      <c r="H16" s="43" t="s">
        <v>37</v>
      </c>
      <c r="I16" s="43">
        <v>7.5</v>
      </c>
      <c r="K16" s="43" t="s">
        <v>37</v>
      </c>
      <c r="L16" s="43">
        <v>4.5</v>
      </c>
      <c r="N16" s="43" t="s">
        <v>37</v>
      </c>
      <c r="O16" s="43">
        <v>6.5</v>
      </c>
      <c r="Q16" s="43" t="s">
        <v>37</v>
      </c>
      <c r="R16" s="43">
        <v>0</v>
      </c>
      <c r="T16" s="43" t="s">
        <v>37</v>
      </c>
      <c r="U16" s="43">
        <v>6.5</v>
      </c>
      <c r="W16" s="43" t="s">
        <v>37</v>
      </c>
      <c r="X16" s="43">
        <v>10.5</v>
      </c>
      <c r="Z16" s="43" t="s">
        <v>37</v>
      </c>
      <c r="AA16" s="43">
        <v>11</v>
      </c>
      <c r="AC16" s="43" t="s">
        <v>37</v>
      </c>
      <c r="AD16" s="43">
        <v>7</v>
      </c>
      <c r="AF16" s="43" t="s">
        <v>37</v>
      </c>
      <c r="AG16" s="43">
        <v>7.5</v>
      </c>
      <c r="AI16" s="43" t="s">
        <v>37</v>
      </c>
      <c r="AJ16" s="43">
        <v>4</v>
      </c>
      <c r="AL16" s="43" t="s">
        <v>37</v>
      </c>
      <c r="AM16" s="43">
        <v>9</v>
      </c>
      <c r="AO16" s="43" t="s">
        <v>37</v>
      </c>
      <c r="AP16" s="43"/>
      <c r="AR16" s="43" t="s">
        <v>37</v>
      </c>
      <c r="AS16" s="43"/>
      <c r="AU16" s="43" t="s">
        <v>37</v>
      </c>
      <c r="AV16" s="43"/>
      <c r="AX16" s="43" t="s">
        <v>37</v>
      </c>
      <c r="AY16" s="42">
        <f t="shared" si="0"/>
        <v>79.5</v>
      </c>
      <c r="AZ16" s="23"/>
      <c r="BB16" s="29"/>
      <c r="BC16" s="209"/>
      <c r="BD16" s="205" t="s">
        <v>49</v>
      </c>
      <c r="BE16" s="206">
        <v>69.5</v>
      </c>
      <c r="BF16" s="209"/>
      <c r="BG16" s="30"/>
      <c r="BP16" s="217"/>
      <c r="BQ16" s="218"/>
      <c r="BR16" s="218"/>
      <c r="BS16" s="218"/>
      <c r="BT16" s="219"/>
    </row>
    <row r="17" spans="2:72" ht="21.5" x14ac:dyDescent="0.6">
      <c r="B17" s="43" t="s">
        <v>21</v>
      </c>
      <c r="C17" s="43">
        <v>5.5</v>
      </c>
      <c r="E17" s="43" t="s">
        <v>21</v>
      </c>
      <c r="F17" s="43">
        <v>4</v>
      </c>
      <c r="H17" s="43" t="s">
        <v>21</v>
      </c>
      <c r="I17" s="43">
        <v>10</v>
      </c>
      <c r="K17" s="43" t="s">
        <v>21</v>
      </c>
      <c r="L17" s="43">
        <v>9.5</v>
      </c>
      <c r="N17" s="43" t="s">
        <v>21</v>
      </c>
      <c r="O17" s="43">
        <v>6</v>
      </c>
      <c r="Q17" s="43" t="s">
        <v>21</v>
      </c>
      <c r="R17" s="43">
        <v>2.5</v>
      </c>
      <c r="T17" s="43" t="s">
        <v>21</v>
      </c>
      <c r="U17" s="43">
        <v>5</v>
      </c>
      <c r="W17" s="43" t="s">
        <v>21</v>
      </c>
      <c r="X17" s="43">
        <v>2</v>
      </c>
      <c r="Z17" s="43" t="s">
        <v>21</v>
      </c>
      <c r="AA17" s="43">
        <v>8</v>
      </c>
      <c r="AC17" s="43" t="s">
        <v>21</v>
      </c>
      <c r="AD17" s="43">
        <v>10</v>
      </c>
      <c r="AF17" s="43" t="s">
        <v>21</v>
      </c>
      <c r="AG17" s="43">
        <v>5</v>
      </c>
      <c r="AI17" s="43" t="s">
        <v>21</v>
      </c>
      <c r="AJ17" s="43">
        <v>8</v>
      </c>
      <c r="AL17" s="43" t="s">
        <v>21</v>
      </c>
      <c r="AM17" s="43">
        <v>8</v>
      </c>
      <c r="AO17" s="43" t="s">
        <v>21</v>
      </c>
      <c r="AP17" s="43"/>
      <c r="AR17" s="43" t="s">
        <v>21</v>
      </c>
      <c r="AS17" s="43"/>
      <c r="AU17" s="43" t="s">
        <v>21</v>
      </c>
      <c r="AV17" s="43"/>
      <c r="AX17" s="43" t="s">
        <v>21</v>
      </c>
      <c r="AY17" s="42">
        <f t="shared" si="0"/>
        <v>83.5</v>
      </c>
      <c r="AZ17" s="23"/>
      <c r="BB17" s="29"/>
      <c r="BC17" s="209"/>
      <c r="BD17" s="205" t="s">
        <v>10</v>
      </c>
      <c r="BE17" s="206">
        <v>65</v>
      </c>
      <c r="BF17" s="209"/>
      <c r="BG17" s="30"/>
      <c r="BP17" s="29"/>
      <c r="BQ17" s="202" t="s">
        <v>323</v>
      </c>
      <c r="BR17" s="66"/>
      <c r="BS17" s="203">
        <v>45833</v>
      </c>
      <c r="BT17" s="62"/>
    </row>
    <row r="18" spans="2:72" ht="16.5" x14ac:dyDescent="0.45">
      <c r="B18" s="43" t="s">
        <v>15</v>
      </c>
      <c r="C18" s="43">
        <v>5.5</v>
      </c>
      <c r="E18" s="43" t="s">
        <v>15</v>
      </c>
      <c r="F18" s="43">
        <v>4.5</v>
      </c>
      <c r="H18" s="43" t="s">
        <v>15</v>
      </c>
      <c r="I18" s="43">
        <v>3.5</v>
      </c>
      <c r="K18" s="43" t="s">
        <v>15</v>
      </c>
      <c r="L18" s="43">
        <v>2</v>
      </c>
      <c r="N18" s="43" t="s">
        <v>15</v>
      </c>
      <c r="O18" s="43">
        <v>6</v>
      </c>
      <c r="Q18" s="43" t="s">
        <v>15</v>
      </c>
      <c r="R18" s="43">
        <v>8</v>
      </c>
      <c r="T18" s="43" t="s">
        <v>15</v>
      </c>
      <c r="U18" s="43">
        <v>4.5</v>
      </c>
      <c r="W18" s="43" t="s">
        <v>15</v>
      </c>
      <c r="X18" s="43">
        <v>2</v>
      </c>
      <c r="Z18" s="43" t="s">
        <v>15</v>
      </c>
      <c r="AA18" s="43">
        <v>3</v>
      </c>
      <c r="AC18" s="43" t="s">
        <v>15</v>
      </c>
      <c r="AD18" s="43">
        <v>4</v>
      </c>
      <c r="AF18" s="43" t="s">
        <v>15</v>
      </c>
      <c r="AG18" s="43">
        <v>3</v>
      </c>
      <c r="AI18" s="43" t="s">
        <v>15</v>
      </c>
      <c r="AJ18" s="43">
        <v>7</v>
      </c>
      <c r="AL18" s="43" t="s">
        <v>15</v>
      </c>
      <c r="AM18" s="43">
        <v>5</v>
      </c>
      <c r="AO18" s="43" t="s">
        <v>15</v>
      </c>
      <c r="AP18" s="43"/>
      <c r="AR18" s="43" t="s">
        <v>15</v>
      </c>
      <c r="AS18" s="43"/>
      <c r="AU18" s="43" t="s">
        <v>15</v>
      </c>
      <c r="AV18" s="43"/>
      <c r="AX18" s="43" t="s">
        <v>15</v>
      </c>
      <c r="AY18" s="42">
        <f t="shared" si="0"/>
        <v>58</v>
      </c>
      <c r="AZ18" s="23"/>
      <c r="BB18" s="29"/>
      <c r="BC18" s="209"/>
      <c r="BD18" s="205" t="s">
        <v>39</v>
      </c>
      <c r="BE18" s="206">
        <v>62.5</v>
      </c>
      <c r="BF18" s="209"/>
      <c r="BG18" s="30"/>
      <c r="BP18" s="29"/>
      <c r="BQ18" s="67"/>
      <c r="BR18" s="66"/>
      <c r="BS18" s="66"/>
      <c r="BT18" s="62"/>
    </row>
    <row r="19" spans="2:72" ht="16.5" x14ac:dyDescent="0.45">
      <c r="B19" s="43" t="s">
        <v>10</v>
      </c>
      <c r="C19" s="43">
        <v>3.5</v>
      </c>
      <c r="E19" s="43" t="s">
        <v>10</v>
      </c>
      <c r="F19" s="43">
        <v>4</v>
      </c>
      <c r="H19" s="43" t="s">
        <v>10</v>
      </c>
      <c r="I19" s="43">
        <v>3.5</v>
      </c>
      <c r="K19" s="43" t="s">
        <v>10</v>
      </c>
      <c r="L19" s="43">
        <v>9.5</v>
      </c>
      <c r="N19" s="43" t="s">
        <v>10</v>
      </c>
      <c r="O19" s="43">
        <v>8.5</v>
      </c>
      <c r="Q19" s="43" t="s">
        <v>10</v>
      </c>
      <c r="R19" s="43">
        <v>9.5</v>
      </c>
      <c r="T19" s="43" t="s">
        <v>10</v>
      </c>
      <c r="U19" s="43">
        <v>6</v>
      </c>
      <c r="W19" s="43" t="s">
        <v>10</v>
      </c>
      <c r="X19" s="43">
        <v>4</v>
      </c>
      <c r="Z19" s="43" t="s">
        <v>10</v>
      </c>
      <c r="AA19" s="43">
        <v>1.5</v>
      </c>
      <c r="AC19" s="43" t="s">
        <v>10</v>
      </c>
      <c r="AD19" s="43">
        <v>1</v>
      </c>
      <c r="AF19" s="43" t="s">
        <v>10</v>
      </c>
      <c r="AG19" s="43">
        <v>6</v>
      </c>
      <c r="AI19" s="43" t="s">
        <v>10</v>
      </c>
      <c r="AJ19" s="43">
        <v>6</v>
      </c>
      <c r="AL19" s="43" t="s">
        <v>10</v>
      </c>
      <c r="AM19" s="43">
        <v>2</v>
      </c>
      <c r="AO19" s="43" t="s">
        <v>10</v>
      </c>
      <c r="AP19" s="43"/>
      <c r="AR19" s="43" t="s">
        <v>10</v>
      </c>
      <c r="AS19" s="43"/>
      <c r="AU19" s="43" t="s">
        <v>10</v>
      </c>
      <c r="AV19" s="43"/>
      <c r="AX19" s="43" t="s">
        <v>10</v>
      </c>
      <c r="AY19" s="42">
        <f t="shared" si="0"/>
        <v>65</v>
      </c>
      <c r="AZ19" s="23"/>
      <c r="BB19" s="29"/>
      <c r="BC19" s="209"/>
      <c r="BD19" s="205" t="s">
        <v>15</v>
      </c>
      <c r="BE19" s="206">
        <v>58</v>
      </c>
      <c r="BF19" s="209"/>
      <c r="BG19" s="30"/>
      <c r="BI19" t="s">
        <v>494</v>
      </c>
      <c r="BP19" s="199" t="s">
        <v>467</v>
      </c>
      <c r="BQ19" s="200" t="s">
        <v>468</v>
      </c>
      <c r="BR19" s="201" t="s">
        <v>469</v>
      </c>
      <c r="BS19" s="200" t="s">
        <v>470</v>
      </c>
      <c r="BT19" s="62"/>
    </row>
    <row r="20" spans="2:72" ht="16.5" x14ac:dyDescent="0.45">
      <c r="B20" s="43" t="s">
        <v>4</v>
      </c>
      <c r="C20" s="43">
        <v>2.5</v>
      </c>
      <c r="E20" s="43" t="s">
        <v>4</v>
      </c>
      <c r="F20" s="43">
        <v>8.5</v>
      </c>
      <c r="H20" s="43" t="s">
        <v>4</v>
      </c>
      <c r="I20" s="43">
        <v>0</v>
      </c>
      <c r="K20" s="43" t="s">
        <v>4</v>
      </c>
      <c r="L20" s="43">
        <v>9</v>
      </c>
      <c r="N20" s="43" t="s">
        <v>4</v>
      </c>
      <c r="O20" s="43">
        <v>5</v>
      </c>
      <c r="Q20" s="43" t="s">
        <v>4</v>
      </c>
      <c r="R20" s="43">
        <v>11</v>
      </c>
      <c r="T20" s="43" t="s">
        <v>4</v>
      </c>
      <c r="U20" s="43">
        <v>6.5</v>
      </c>
      <c r="W20" s="43" t="s">
        <v>4</v>
      </c>
      <c r="X20" s="43">
        <v>8.5</v>
      </c>
      <c r="Z20" s="43" t="s">
        <v>4</v>
      </c>
      <c r="AA20" s="43">
        <v>4.5</v>
      </c>
      <c r="AC20" s="43" t="s">
        <v>4</v>
      </c>
      <c r="AD20" s="43">
        <v>5</v>
      </c>
      <c r="AF20" s="43" t="s">
        <v>4</v>
      </c>
      <c r="AG20" s="43">
        <v>5</v>
      </c>
      <c r="AI20" s="43" t="s">
        <v>4</v>
      </c>
      <c r="AJ20" s="43">
        <v>5</v>
      </c>
      <c r="AL20" s="43" t="s">
        <v>4</v>
      </c>
      <c r="AM20" s="43">
        <v>9</v>
      </c>
      <c r="AO20" s="43" t="s">
        <v>4</v>
      </c>
      <c r="AP20" s="43"/>
      <c r="AR20" s="43" t="s">
        <v>4</v>
      </c>
      <c r="AS20" s="43"/>
      <c r="AU20" s="43" t="s">
        <v>4</v>
      </c>
      <c r="AV20" s="43"/>
      <c r="AX20" s="43" t="s">
        <v>4</v>
      </c>
      <c r="AY20" s="42">
        <f t="shared" si="0"/>
        <v>79.5</v>
      </c>
      <c r="AZ20" s="23"/>
      <c r="BB20" s="29"/>
      <c r="BC20" s="209"/>
      <c r="BD20" s="205" t="s">
        <v>63</v>
      </c>
      <c r="BE20" s="206">
        <v>54.5</v>
      </c>
      <c r="BF20" s="209"/>
      <c r="BG20" s="30"/>
      <c r="BP20" s="197" t="s">
        <v>498</v>
      </c>
      <c r="BQ20" s="67" t="s">
        <v>15</v>
      </c>
      <c r="BR20" s="196" t="s">
        <v>17</v>
      </c>
      <c r="BS20" s="67" t="s">
        <v>500</v>
      </c>
      <c r="BT20" s="62"/>
    </row>
    <row r="21" spans="2:72" ht="17" thickBot="1" x14ac:dyDescent="0.5">
      <c r="B21" s="43" t="s">
        <v>194</v>
      </c>
      <c r="C21" s="43">
        <v>8</v>
      </c>
      <c r="E21" s="43" t="s">
        <v>194</v>
      </c>
      <c r="F21" s="43">
        <v>6</v>
      </c>
      <c r="H21" s="43" t="s">
        <v>194</v>
      </c>
      <c r="I21" s="43">
        <v>4.5</v>
      </c>
      <c r="K21" s="43" t="s">
        <v>194</v>
      </c>
      <c r="L21" s="43">
        <v>1.5</v>
      </c>
      <c r="N21" s="43" t="s">
        <v>194</v>
      </c>
      <c r="O21" s="43">
        <v>5</v>
      </c>
      <c r="Q21" s="43" t="s">
        <v>194</v>
      </c>
      <c r="R21" s="43">
        <v>7</v>
      </c>
      <c r="T21" s="43" t="s">
        <v>194</v>
      </c>
      <c r="U21" s="43">
        <v>6</v>
      </c>
      <c r="W21" s="43" t="s">
        <v>194</v>
      </c>
      <c r="X21" s="43">
        <v>9.5</v>
      </c>
      <c r="Z21" s="43" t="s">
        <v>194</v>
      </c>
      <c r="AA21" s="43">
        <v>8</v>
      </c>
      <c r="AC21" s="43" t="s">
        <v>194</v>
      </c>
      <c r="AD21" s="43">
        <v>9</v>
      </c>
      <c r="AF21" s="43" t="s">
        <v>194</v>
      </c>
      <c r="AG21" s="43">
        <v>8.5</v>
      </c>
      <c r="AI21" s="43" t="s">
        <v>194</v>
      </c>
      <c r="AJ21" s="43">
        <v>7</v>
      </c>
      <c r="AL21" s="43" t="s">
        <v>194</v>
      </c>
      <c r="AM21" s="43">
        <v>11</v>
      </c>
      <c r="AO21" s="43" t="s">
        <v>194</v>
      </c>
      <c r="AP21" s="43"/>
      <c r="AR21" s="43" t="s">
        <v>194</v>
      </c>
      <c r="AS21" s="43"/>
      <c r="AU21" s="43" t="s">
        <v>194</v>
      </c>
      <c r="AV21" s="43"/>
      <c r="AX21" s="43" t="s">
        <v>194</v>
      </c>
      <c r="AY21" s="42">
        <f t="shared" si="0"/>
        <v>91</v>
      </c>
      <c r="AZ21" s="23"/>
      <c r="BB21" s="31"/>
      <c r="BC21" s="32"/>
      <c r="BD21" s="207" t="s">
        <v>202</v>
      </c>
      <c r="BE21" s="208">
        <v>53.5</v>
      </c>
      <c r="BF21" s="32"/>
      <c r="BG21" s="33"/>
      <c r="BP21" s="197" t="s">
        <v>504</v>
      </c>
      <c r="BQ21" s="67" t="s">
        <v>471</v>
      </c>
      <c r="BR21" s="77" t="s">
        <v>472</v>
      </c>
      <c r="BS21" s="67" t="s">
        <v>499</v>
      </c>
      <c r="BT21" s="62"/>
    </row>
    <row r="22" spans="2:72" ht="16.5" x14ac:dyDescent="0.45">
      <c r="B22" s="64"/>
      <c r="C22" s="23">
        <f>SUM(C6:C21)</f>
        <v>88</v>
      </c>
      <c r="F22" s="23">
        <f>SUM(F6:F21)</f>
        <v>88</v>
      </c>
      <c r="I22" s="23">
        <f>SUM(I6:I21)</f>
        <v>88</v>
      </c>
      <c r="L22" s="23">
        <f>SUM(L6:L21)</f>
        <v>88</v>
      </c>
      <c r="O22" s="23">
        <f>SUM(O6:O21)</f>
        <v>88</v>
      </c>
      <c r="R22" s="23">
        <f>SUM(R6:R21)</f>
        <v>88</v>
      </c>
      <c r="U22" s="23">
        <f>SUM(U6:U21)</f>
        <v>88</v>
      </c>
      <c r="X22" s="23">
        <f>SUM(X6:X21)</f>
        <v>88</v>
      </c>
      <c r="AA22" s="23">
        <f>SUM(AA6:AA21)</f>
        <v>88</v>
      </c>
      <c r="AD22" s="23">
        <f>SUM(X6:X21)</f>
        <v>88</v>
      </c>
      <c r="AG22" s="23">
        <f>SUM(AG6:AG21)</f>
        <v>88</v>
      </c>
      <c r="AJ22" s="23">
        <f>SUM(AJ6:AJ21)</f>
        <v>88</v>
      </c>
      <c r="AM22" s="23">
        <f>SUM(AM6:AM21)</f>
        <v>88</v>
      </c>
      <c r="AP22" s="23">
        <f>SUM(AP6:AP21)</f>
        <v>0</v>
      </c>
      <c r="AS22" s="23">
        <f>SUM(AS6:AS21)</f>
        <v>0</v>
      </c>
      <c r="AV22" s="23">
        <f>SUM(AV6:AV21)</f>
        <v>0</v>
      </c>
      <c r="AY22" s="23">
        <f>SUM(AY6:AY21)</f>
        <v>1144</v>
      </c>
      <c r="AZ22" s="23"/>
      <c r="BC22" s="23"/>
      <c r="BE22">
        <f>SUM(BE6:BE21)</f>
        <v>1144</v>
      </c>
      <c r="BP22" s="197" t="s">
        <v>502</v>
      </c>
      <c r="BQ22" s="67" t="s">
        <v>37</v>
      </c>
      <c r="BR22" s="77" t="s">
        <v>120</v>
      </c>
      <c r="BS22" s="67" t="s">
        <v>500</v>
      </c>
      <c r="BT22" s="62"/>
    </row>
    <row r="23" spans="2:72" ht="16.5" x14ac:dyDescent="0.45">
      <c r="AY23" s="23">
        <f>AY22/88</f>
        <v>13</v>
      </c>
      <c r="BP23" s="197" t="s">
        <v>503</v>
      </c>
      <c r="BQ23" s="66" t="s">
        <v>82</v>
      </c>
      <c r="BR23" s="77" t="s">
        <v>196</v>
      </c>
      <c r="BS23" s="67" t="s">
        <v>499</v>
      </c>
      <c r="BT23" s="62"/>
    </row>
    <row r="24" spans="2:72" ht="16.5" x14ac:dyDescent="0.45">
      <c r="AX24" s="18" t="s">
        <v>122</v>
      </c>
      <c r="BP24" s="78"/>
      <c r="BQ24" s="66"/>
      <c r="BR24" s="77"/>
      <c r="BS24" s="67"/>
      <c r="BT24" s="62"/>
    </row>
    <row r="25" spans="2:72" ht="16.5" x14ac:dyDescent="0.45">
      <c r="AX25" s="65" t="s">
        <v>121</v>
      </c>
      <c r="BP25" s="78" t="s">
        <v>504</v>
      </c>
      <c r="BQ25" s="67" t="s">
        <v>10</v>
      </c>
      <c r="BR25" s="77" t="s">
        <v>178</v>
      </c>
      <c r="BS25" s="67" t="s">
        <v>501</v>
      </c>
      <c r="BT25" s="62"/>
    </row>
    <row r="26" spans="2:72" ht="17" thickBot="1" x14ac:dyDescent="0.5">
      <c r="AX26" s="18" t="s">
        <v>97</v>
      </c>
      <c r="BD26" s="61"/>
      <c r="BE26" s="61"/>
      <c r="BF26" s="61"/>
      <c r="BP26" s="31"/>
      <c r="BQ26" s="32"/>
      <c r="BR26" s="195" t="s">
        <v>505</v>
      </c>
      <c r="BS26" s="32"/>
      <c r="BT26" s="33"/>
    </row>
    <row r="28" spans="2:72" ht="15" thickBot="1" x14ac:dyDescent="0.4"/>
    <row r="29" spans="2:72" ht="16.5" x14ac:dyDescent="0.45">
      <c r="BP29" s="217"/>
      <c r="BQ29" s="218"/>
      <c r="BR29" s="218"/>
      <c r="BS29" s="218"/>
      <c r="BT29" s="219"/>
    </row>
    <row r="30" spans="2:72" ht="21.5" x14ac:dyDescent="0.6">
      <c r="BH30" s="63"/>
      <c r="BP30" s="29"/>
      <c r="BQ30" s="202" t="s">
        <v>323</v>
      </c>
      <c r="BR30" s="66"/>
      <c r="BS30" s="203">
        <v>45840</v>
      </c>
      <c r="BT30" s="62"/>
    </row>
    <row r="31" spans="2:72" ht="16.5" x14ac:dyDescent="0.45">
      <c r="BH31" s="63"/>
      <c r="BP31" s="29"/>
      <c r="BQ31" s="67"/>
      <c r="BR31" s="66"/>
      <c r="BS31" s="66"/>
      <c r="BT31" s="62"/>
    </row>
    <row r="32" spans="2:72" ht="16.5" x14ac:dyDescent="0.45">
      <c r="BH32" s="63"/>
      <c r="BP32" s="199" t="s">
        <v>467</v>
      </c>
      <c r="BQ32" s="200" t="s">
        <v>468</v>
      </c>
      <c r="BR32" s="201" t="s">
        <v>469</v>
      </c>
      <c r="BS32" s="200" t="s">
        <v>470</v>
      </c>
      <c r="BT32" s="62"/>
    </row>
    <row r="33" spans="60:72" ht="16.5" x14ac:dyDescent="0.45">
      <c r="BH33" s="63"/>
      <c r="BP33" s="197" t="s">
        <v>498</v>
      </c>
      <c r="BQ33" s="67" t="s">
        <v>194</v>
      </c>
      <c r="BR33" s="196" t="s">
        <v>201</v>
      </c>
      <c r="BS33" s="67" t="s">
        <v>500</v>
      </c>
      <c r="BT33" s="62"/>
    </row>
    <row r="34" spans="60:72" ht="16.5" x14ac:dyDescent="0.45">
      <c r="BP34" s="197" t="s">
        <v>512</v>
      </c>
      <c r="BQ34" s="67" t="s">
        <v>39</v>
      </c>
      <c r="BR34" s="77" t="s">
        <v>43</v>
      </c>
      <c r="BS34" s="67" t="s">
        <v>324</v>
      </c>
      <c r="BT34" s="62"/>
    </row>
    <row r="35" spans="60:72" ht="16.5" x14ac:dyDescent="0.45">
      <c r="BP35" s="197" t="s">
        <v>502</v>
      </c>
      <c r="BQ35" s="67" t="s">
        <v>63</v>
      </c>
      <c r="BR35" s="77" t="s">
        <v>445</v>
      </c>
      <c r="BS35" s="67" t="s">
        <v>500</v>
      </c>
      <c r="BT35" s="62"/>
    </row>
    <row r="36" spans="60:72" ht="16.5" x14ac:dyDescent="0.45">
      <c r="BP36" s="197" t="s">
        <v>513</v>
      </c>
      <c r="BQ36" s="66" t="s">
        <v>63</v>
      </c>
      <c r="BR36" s="77" t="s">
        <v>495</v>
      </c>
      <c r="BS36" s="67" t="s">
        <v>324</v>
      </c>
      <c r="BT36" s="62"/>
    </row>
    <row r="37" spans="60:72" ht="16.5" x14ac:dyDescent="0.45">
      <c r="BP37" s="198"/>
      <c r="BQ37" s="66"/>
      <c r="BR37" s="77"/>
      <c r="BS37" s="67"/>
      <c r="BT37" s="62"/>
    </row>
    <row r="38" spans="60:72" ht="16.5" x14ac:dyDescent="0.45">
      <c r="BP38" s="197"/>
      <c r="BQ38" s="67"/>
      <c r="BR38" s="77"/>
      <c r="BS38" s="67"/>
      <c r="BT38" s="62"/>
    </row>
    <row r="39" spans="60:72" ht="15" thickBot="1" x14ac:dyDescent="0.4">
      <c r="BP39" s="31"/>
      <c r="BQ39" s="32"/>
      <c r="BR39" s="195"/>
      <c r="BS39" s="32"/>
      <c r="BT39" s="33"/>
    </row>
  </sheetData>
  <sortState xmlns:xlrd2="http://schemas.microsoft.com/office/spreadsheetml/2017/richdata2" ref="BD6:BE21">
    <sortCondition descending="1" ref="BE6:BE21"/>
  </sortState>
  <mergeCells count="6">
    <mergeCell ref="BP29:BT29"/>
    <mergeCell ref="BI4:BM4"/>
    <mergeCell ref="BD4:BE4"/>
    <mergeCell ref="BD2:BE2"/>
    <mergeCell ref="BP4:BT4"/>
    <mergeCell ref="BP16:BT16"/>
  </mergeCells>
  <printOptions horizontalCentered="1" vertic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7CEE-219A-4B1C-9E0C-B979AE0574ED}">
  <dimension ref="A1:L319"/>
  <sheetViews>
    <sheetView zoomScale="70" zoomScaleNormal="70" workbookViewId="0">
      <selection activeCell="A2" sqref="A2"/>
    </sheetView>
  </sheetViews>
  <sheetFormatPr defaultColWidth="8.81640625" defaultRowHeight="14.5" x14ac:dyDescent="0.35"/>
  <cols>
    <col min="1" max="1" width="7.54296875" style="23" customWidth="1"/>
    <col min="2" max="2" width="11.36328125" customWidth="1"/>
    <col min="3" max="3" width="20.7265625" customWidth="1"/>
    <col min="4" max="4" width="6" bestFit="1" customWidth="1"/>
    <col min="5" max="5" width="11.54296875" style="23" bestFit="1" customWidth="1"/>
    <col min="6" max="6" width="5.08984375" style="23" bestFit="1" customWidth="1"/>
    <col min="7" max="7" width="6" style="23" bestFit="1" customWidth="1"/>
    <col min="8" max="8" width="10.6328125" style="23" customWidth="1"/>
    <col min="9" max="9" width="10.81640625" style="23" bestFit="1" customWidth="1"/>
    <col min="10" max="12" width="0" hidden="1" customWidth="1"/>
    <col min="18" max="18" width="2.453125" bestFit="1" customWidth="1"/>
    <col min="19" max="19" width="20.1796875" bestFit="1" customWidth="1"/>
    <col min="20" max="20" width="3" bestFit="1" customWidth="1"/>
  </cols>
  <sheetData>
    <row r="1" spans="1:12" ht="16" thickBot="1" x14ac:dyDescent="0.4">
      <c r="A1" s="113" t="s">
        <v>94</v>
      </c>
      <c r="B1" s="187"/>
      <c r="C1" s="57" t="s">
        <v>98</v>
      </c>
      <c r="D1" s="57"/>
      <c r="E1" s="128" t="s">
        <v>99</v>
      </c>
      <c r="F1" s="128" t="s">
        <v>492</v>
      </c>
      <c r="G1" s="128" t="s">
        <v>100</v>
      </c>
      <c r="H1" s="128" t="s">
        <v>101</v>
      </c>
      <c r="I1" s="117" t="s">
        <v>107</v>
      </c>
    </row>
    <row r="2" spans="1:12" ht="15" thickBot="1" x14ac:dyDescent="0.4">
      <c r="A2" s="41"/>
      <c r="C2" s="6"/>
      <c r="E2" s="41"/>
      <c r="F2" s="41"/>
      <c r="G2" s="41">
        <f>E2-F2</f>
        <v>0</v>
      </c>
      <c r="H2" s="41"/>
      <c r="I2" s="41"/>
    </row>
    <row r="3" spans="1:12" x14ac:dyDescent="0.35">
      <c r="A3" s="114"/>
      <c r="I3" s="118"/>
    </row>
    <row r="4" spans="1:12" ht="15" thickBot="1" x14ac:dyDescent="0.4">
      <c r="A4" s="114" t="s">
        <v>94</v>
      </c>
      <c r="C4" t="s">
        <v>98</v>
      </c>
      <c r="E4" s="23" t="s">
        <v>99</v>
      </c>
      <c r="F4" s="23" t="s">
        <v>492</v>
      </c>
      <c r="G4" s="23" t="s">
        <v>100</v>
      </c>
      <c r="H4" s="23" t="s">
        <v>101</v>
      </c>
      <c r="I4" s="118" t="s">
        <v>107</v>
      </c>
    </row>
    <row r="5" spans="1:12" ht="15" thickBot="1" x14ac:dyDescent="0.4">
      <c r="A5" s="41"/>
      <c r="C5" s="6"/>
      <c r="E5" s="41"/>
      <c r="F5" s="41"/>
      <c r="G5" s="41">
        <f>E5-F5</f>
        <v>0</v>
      </c>
      <c r="H5" s="41"/>
      <c r="I5" s="41"/>
      <c r="L5" s="25"/>
    </row>
    <row r="6" spans="1:12" x14ac:dyDescent="0.35">
      <c r="A6" s="114"/>
      <c r="I6" s="118"/>
    </row>
    <row r="7" spans="1:12" x14ac:dyDescent="0.35">
      <c r="A7" s="114"/>
      <c r="I7" s="118"/>
    </row>
    <row r="8" spans="1:12" ht="15" thickBot="1" x14ac:dyDescent="0.4">
      <c r="A8" s="114" t="s">
        <v>94</v>
      </c>
      <c r="C8" t="s">
        <v>98</v>
      </c>
      <c r="E8" s="23" t="s">
        <v>99</v>
      </c>
      <c r="F8" s="23" t="s">
        <v>492</v>
      </c>
      <c r="G8" s="23" t="s">
        <v>100</v>
      </c>
      <c r="H8" s="23" t="s">
        <v>101</v>
      </c>
      <c r="I8" s="118" t="s">
        <v>107</v>
      </c>
    </row>
    <row r="9" spans="1:12" ht="15" thickBot="1" x14ac:dyDescent="0.4">
      <c r="A9" s="41">
        <f>A2</f>
        <v>0</v>
      </c>
      <c r="C9" s="6"/>
      <c r="E9" s="41"/>
      <c r="F9" s="41"/>
      <c r="G9" s="41">
        <f>E9-F9</f>
        <v>0</v>
      </c>
      <c r="H9" s="41"/>
      <c r="I9" s="41"/>
    </row>
    <row r="10" spans="1:12" x14ac:dyDescent="0.35">
      <c r="A10" s="114"/>
      <c r="I10" s="118"/>
    </row>
    <row r="11" spans="1:12" ht="15" thickBot="1" x14ac:dyDescent="0.4">
      <c r="A11" s="114" t="s">
        <v>94</v>
      </c>
      <c r="C11" t="s">
        <v>98</v>
      </c>
      <c r="E11" s="23" t="s">
        <v>99</v>
      </c>
      <c r="F11" s="23" t="s">
        <v>492</v>
      </c>
      <c r="G11" s="23" t="s">
        <v>100</v>
      </c>
      <c r="H11" s="23" t="s">
        <v>101</v>
      </c>
      <c r="I11" s="118" t="s">
        <v>107</v>
      </c>
    </row>
    <row r="12" spans="1:12" ht="15" thickBot="1" x14ac:dyDescent="0.4">
      <c r="A12" s="41">
        <f>A5</f>
        <v>0</v>
      </c>
      <c r="C12" s="6"/>
      <c r="E12" s="41"/>
      <c r="F12" s="41"/>
      <c r="G12" s="41">
        <f>E12-F12</f>
        <v>0</v>
      </c>
      <c r="H12" s="41"/>
      <c r="I12" s="41"/>
    </row>
    <row r="13" spans="1:12" x14ac:dyDescent="0.35">
      <c r="A13" s="114"/>
      <c r="I13" s="118"/>
    </row>
    <row r="14" spans="1:12" ht="15" thickBot="1" x14ac:dyDescent="0.4">
      <c r="A14" s="114"/>
      <c r="B14" t="s">
        <v>102</v>
      </c>
      <c r="C14" s="23" t="s">
        <v>87</v>
      </c>
      <c r="E14" s="23" t="s">
        <v>103</v>
      </c>
      <c r="H14" s="23" t="s">
        <v>103</v>
      </c>
      <c r="I14" s="118"/>
    </row>
    <row r="15" spans="1:12" ht="15" thickBot="1" x14ac:dyDescent="0.4">
      <c r="A15" s="114">
        <f>A2</f>
        <v>0</v>
      </c>
      <c r="B15" s="6">
        <f>G2+G9</f>
        <v>0</v>
      </c>
      <c r="C15" s="8"/>
      <c r="D15" t="s">
        <v>94</v>
      </c>
      <c r="E15" s="41">
        <f>A2</f>
        <v>0</v>
      </c>
      <c r="G15" s="23" t="s">
        <v>94</v>
      </c>
      <c r="H15" s="41">
        <f>A5</f>
        <v>0</v>
      </c>
      <c r="I15" s="118"/>
    </row>
    <row r="16" spans="1:12" ht="15" thickBot="1" x14ac:dyDescent="0.4">
      <c r="A16" s="114">
        <f>A5</f>
        <v>0</v>
      </c>
      <c r="B16" s="6">
        <f>G5+G12</f>
        <v>0</v>
      </c>
      <c r="C16" s="8"/>
      <c r="D16" t="s">
        <v>87</v>
      </c>
      <c r="E16" s="8">
        <f>I2+I9+C15</f>
        <v>0</v>
      </c>
      <c r="G16" s="23" t="s">
        <v>87</v>
      </c>
      <c r="H16" s="8">
        <f>I5+I12+C16</f>
        <v>0</v>
      </c>
      <c r="I16" s="118"/>
      <c r="L16" s="25"/>
    </row>
    <row r="17" spans="1:12" x14ac:dyDescent="0.35">
      <c r="A17" s="114"/>
      <c r="I17" s="118"/>
    </row>
    <row r="18" spans="1:12" x14ac:dyDescent="0.35">
      <c r="A18" s="114"/>
      <c r="I18" s="118"/>
    </row>
    <row r="19" spans="1:12" ht="15" thickBot="1" x14ac:dyDescent="0.4">
      <c r="A19" s="188"/>
      <c r="B19" s="59"/>
      <c r="C19" s="59"/>
      <c r="D19" s="59"/>
      <c r="E19" s="49"/>
      <c r="F19" s="49"/>
      <c r="G19" s="49"/>
      <c r="H19" s="49"/>
      <c r="I19" s="189"/>
    </row>
    <row r="20" spans="1:12" ht="15" thickBot="1" x14ac:dyDescent="0.4">
      <c r="A20" s="113" t="s">
        <v>94</v>
      </c>
      <c r="B20" s="57"/>
      <c r="C20" s="57" t="s">
        <v>98</v>
      </c>
      <c r="D20" s="57"/>
      <c r="E20" s="128" t="s">
        <v>99</v>
      </c>
      <c r="F20" s="128" t="s">
        <v>492</v>
      </c>
      <c r="G20" s="128" t="s">
        <v>100</v>
      </c>
      <c r="H20" s="128" t="s">
        <v>101</v>
      </c>
      <c r="I20" s="117" t="s">
        <v>107</v>
      </c>
    </row>
    <row r="21" spans="1:12" ht="15" thickBot="1" x14ac:dyDescent="0.4">
      <c r="A21" s="41">
        <f>A2</f>
        <v>0</v>
      </c>
      <c r="C21" s="6"/>
      <c r="E21" s="41"/>
      <c r="F21" s="41"/>
      <c r="G21" s="41">
        <f>E21-F21</f>
        <v>0</v>
      </c>
      <c r="H21" s="41"/>
      <c r="I21" s="41"/>
    </row>
    <row r="22" spans="1:12" x14ac:dyDescent="0.35">
      <c r="A22" s="114"/>
      <c r="I22" s="118"/>
    </row>
    <row r="23" spans="1:12" ht="15" thickBot="1" x14ac:dyDescent="0.4">
      <c r="A23" s="114" t="s">
        <v>94</v>
      </c>
      <c r="C23" t="s">
        <v>98</v>
      </c>
      <c r="E23" s="23" t="s">
        <v>99</v>
      </c>
      <c r="F23" s="23" t="s">
        <v>492</v>
      </c>
      <c r="G23" s="23" t="s">
        <v>100</v>
      </c>
      <c r="H23" s="23" t="s">
        <v>101</v>
      </c>
      <c r="I23" s="118" t="s">
        <v>107</v>
      </c>
    </row>
    <row r="24" spans="1:12" ht="15" thickBot="1" x14ac:dyDescent="0.4">
      <c r="A24" s="41">
        <f>A5</f>
        <v>0</v>
      </c>
      <c r="C24" s="15"/>
      <c r="E24" s="41"/>
      <c r="F24" s="41"/>
      <c r="G24" s="41">
        <f>E24-F24</f>
        <v>0</v>
      </c>
      <c r="H24" s="41"/>
      <c r="I24" s="41"/>
      <c r="L24" s="25"/>
    </row>
    <row r="25" spans="1:12" x14ac:dyDescent="0.35">
      <c r="A25" s="114"/>
      <c r="I25" s="118"/>
    </row>
    <row r="26" spans="1:12" x14ac:dyDescent="0.35">
      <c r="A26" s="114"/>
      <c r="I26" s="118"/>
    </row>
    <row r="27" spans="1:12" ht="15" thickBot="1" x14ac:dyDescent="0.4">
      <c r="A27" s="114" t="s">
        <v>94</v>
      </c>
      <c r="C27" t="s">
        <v>98</v>
      </c>
      <c r="E27" s="23" t="s">
        <v>99</v>
      </c>
      <c r="F27" s="23" t="s">
        <v>492</v>
      </c>
      <c r="G27" s="23" t="s">
        <v>100</v>
      </c>
      <c r="H27" s="23" t="s">
        <v>101</v>
      </c>
      <c r="I27" s="118" t="s">
        <v>107</v>
      </c>
    </row>
    <row r="28" spans="1:12" ht="15" thickBot="1" x14ac:dyDescent="0.4">
      <c r="A28" s="41">
        <f>A2</f>
        <v>0</v>
      </c>
      <c r="C28" s="6"/>
      <c r="E28" s="41"/>
      <c r="F28" s="41"/>
      <c r="G28" s="41">
        <f>E28-F28</f>
        <v>0</v>
      </c>
      <c r="H28" s="41"/>
      <c r="I28" s="41"/>
    </row>
    <row r="29" spans="1:12" x14ac:dyDescent="0.35">
      <c r="A29" s="114"/>
      <c r="I29" s="118"/>
    </row>
    <row r="30" spans="1:12" ht="15" thickBot="1" x14ac:dyDescent="0.4">
      <c r="A30" s="114" t="s">
        <v>94</v>
      </c>
      <c r="C30" t="s">
        <v>98</v>
      </c>
      <c r="E30" s="23" t="s">
        <v>99</v>
      </c>
      <c r="F30" s="23" t="s">
        <v>492</v>
      </c>
      <c r="G30" s="23" t="s">
        <v>100</v>
      </c>
      <c r="H30" s="23" t="s">
        <v>101</v>
      </c>
      <c r="I30" s="118" t="s">
        <v>107</v>
      </c>
    </row>
    <row r="31" spans="1:12" ht="15" thickBot="1" x14ac:dyDescent="0.4">
      <c r="A31" s="41">
        <f>A5</f>
        <v>0</v>
      </c>
      <c r="C31" s="6"/>
      <c r="E31" s="41"/>
      <c r="F31" s="41"/>
      <c r="G31" s="41">
        <f>E31-F31</f>
        <v>0</v>
      </c>
      <c r="H31" s="41"/>
      <c r="I31" s="41"/>
    </row>
    <row r="32" spans="1:12" x14ac:dyDescent="0.35">
      <c r="A32" s="114"/>
      <c r="I32" s="118"/>
    </row>
    <row r="33" spans="1:12" ht="15" thickBot="1" x14ac:dyDescent="0.4">
      <c r="A33" s="114"/>
      <c r="B33" t="s">
        <v>102</v>
      </c>
      <c r="C33" s="23" t="s">
        <v>87</v>
      </c>
      <c r="E33" s="23" t="s">
        <v>103</v>
      </c>
      <c r="H33" s="23" t="s">
        <v>103</v>
      </c>
      <c r="I33" s="118"/>
    </row>
    <row r="34" spans="1:12" ht="15" thickBot="1" x14ac:dyDescent="0.4">
      <c r="A34" s="114">
        <f>A21</f>
        <v>0</v>
      </c>
      <c r="B34" s="6">
        <f>G21+G28</f>
        <v>0</v>
      </c>
      <c r="C34" s="8"/>
      <c r="D34" t="s">
        <v>94</v>
      </c>
      <c r="E34" s="41">
        <f>A21</f>
        <v>0</v>
      </c>
      <c r="G34" s="23" t="s">
        <v>94</v>
      </c>
      <c r="H34" s="41">
        <f>A24</f>
        <v>0</v>
      </c>
      <c r="I34" s="118"/>
    </row>
    <row r="35" spans="1:12" ht="15" thickBot="1" x14ac:dyDescent="0.4">
      <c r="A35" s="114">
        <f>A24</f>
        <v>0</v>
      </c>
      <c r="B35" s="6">
        <f>G24+G31</f>
        <v>0</v>
      </c>
      <c r="C35" s="8"/>
      <c r="D35" t="s">
        <v>87</v>
      </c>
      <c r="E35" s="8">
        <f>I21+I28+C34</f>
        <v>0</v>
      </c>
      <c r="G35" s="23" t="s">
        <v>87</v>
      </c>
      <c r="H35" s="8">
        <f>I24+I31+C35</f>
        <v>0</v>
      </c>
      <c r="I35" s="118"/>
      <c r="L35" s="25"/>
    </row>
    <row r="36" spans="1:12" ht="44" thickBot="1" x14ac:dyDescent="0.4">
      <c r="A36" s="115" t="s">
        <v>104</v>
      </c>
      <c r="B36" s="9" t="s">
        <v>105</v>
      </c>
      <c r="C36" s="10" t="s">
        <v>87</v>
      </c>
      <c r="D36" s="9"/>
      <c r="E36" s="10" t="s">
        <v>106</v>
      </c>
      <c r="F36" s="10"/>
      <c r="G36" s="10" t="s">
        <v>36</v>
      </c>
      <c r="H36" s="10" t="s">
        <v>87</v>
      </c>
      <c r="I36" s="120"/>
    </row>
    <row r="37" spans="1:12" ht="15" thickBot="1" x14ac:dyDescent="0.4">
      <c r="A37" s="12">
        <f>A2</f>
        <v>0</v>
      </c>
      <c r="B37" s="11">
        <f>B15+B34</f>
        <v>0</v>
      </c>
      <c r="C37" s="12"/>
      <c r="D37" s="68"/>
      <c r="E37" s="192"/>
      <c r="F37" s="192"/>
      <c r="G37" s="12">
        <f>A2</f>
        <v>0</v>
      </c>
      <c r="H37" s="12">
        <f>E16+E35+C37</f>
        <v>0</v>
      </c>
      <c r="I37" s="121"/>
    </row>
    <row r="38" spans="1:12" ht="15" thickBot="1" x14ac:dyDescent="0.4">
      <c r="A38" s="12">
        <f>A5</f>
        <v>0</v>
      </c>
      <c r="B38" s="11">
        <f>B16+B35</f>
        <v>0</v>
      </c>
      <c r="C38" s="12"/>
      <c r="D38" s="68"/>
      <c r="E38" s="192"/>
      <c r="F38" s="192"/>
      <c r="G38" s="194">
        <f>A5</f>
        <v>0</v>
      </c>
      <c r="H38" s="12">
        <f>H16+H35+C38</f>
        <v>0</v>
      </c>
      <c r="I38" s="121"/>
      <c r="L38" s="25"/>
    </row>
    <row r="39" spans="1:12" ht="15" thickBot="1" x14ac:dyDescent="0.4">
      <c r="A39" s="116"/>
      <c r="B39" s="13"/>
      <c r="C39" s="13"/>
      <c r="D39" s="13"/>
      <c r="E39" s="193"/>
      <c r="F39" s="193"/>
      <c r="G39" s="193"/>
      <c r="H39" s="193"/>
      <c r="I39" s="119"/>
    </row>
    <row r="40" spans="1:12" ht="15" thickBot="1" x14ac:dyDescent="0.4"/>
    <row r="41" spans="1:12" ht="16" thickBot="1" x14ac:dyDescent="0.4">
      <c r="A41" s="113" t="s">
        <v>94</v>
      </c>
      <c r="B41" s="19">
        <f>$B$1</f>
        <v>0</v>
      </c>
      <c r="C41" s="57" t="s">
        <v>98</v>
      </c>
      <c r="D41" s="57"/>
      <c r="E41" s="128" t="s">
        <v>99</v>
      </c>
      <c r="F41" s="128" t="s">
        <v>492</v>
      </c>
      <c r="G41" s="128" t="s">
        <v>100</v>
      </c>
      <c r="H41" s="128" t="s">
        <v>101</v>
      </c>
      <c r="I41" s="117" t="s">
        <v>107</v>
      </c>
    </row>
    <row r="42" spans="1:12" ht="15" thickBot="1" x14ac:dyDescent="0.4">
      <c r="A42" s="41"/>
      <c r="C42" s="6"/>
      <c r="E42" s="41"/>
      <c r="F42" s="41"/>
      <c r="G42" s="41">
        <f>E42-F42</f>
        <v>0</v>
      </c>
      <c r="H42" s="41"/>
      <c r="I42" s="41"/>
    </row>
    <row r="43" spans="1:12" x14ac:dyDescent="0.35">
      <c r="A43" s="114"/>
      <c r="I43" s="118"/>
    </row>
    <row r="44" spans="1:12" ht="15" thickBot="1" x14ac:dyDescent="0.4">
      <c r="A44" s="114" t="s">
        <v>94</v>
      </c>
      <c r="C44" t="s">
        <v>98</v>
      </c>
      <c r="E44" s="23" t="s">
        <v>99</v>
      </c>
      <c r="F44" s="23" t="s">
        <v>492</v>
      </c>
      <c r="G44" s="23" t="s">
        <v>100</v>
      </c>
      <c r="H44" s="23" t="s">
        <v>101</v>
      </c>
      <c r="I44" s="118" t="s">
        <v>107</v>
      </c>
    </row>
    <row r="45" spans="1:12" ht="15" thickBot="1" x14ac:dyDescent="0.4">
      <c r="A45" s="41"/>
      <c r="C45" s="15"/>
      <c r="E45" s="41"/>
      <c r="F45" s="41"/>
      <c r="G45" s="41">
        <f>E45-F45</f>
        <v>0</v>
      </c>
      <c r="H45" s="41"/>
      <c r="I45" s="41"/>
    </row>
    <row r="46" spans="1:12" x14ac:dyDescent="0.35">
      <c r="A46" s="114"/>
      <c r="I46" s="118"/>
    </row>
    <row r="47" spans="1:12" x14ac:dyDescent="0.35">
      <c r="A47" s="114"/>
      <c r="I47" s="118"/>
    </row>
    <row r="48" spans="1:12" ht="15" thickBot="1" x14ac:dyDescent="0.4">
      <c r="A48" s="114" t="s">
        <v>94</v>
      </c>
      <c r="C48" t="s">
        <v>98</v>
      </c>
      <c r="E48" s="23" t="s">
        <v>99</v>
      </c>
      <c r="F48" s="23" t="s">
        <v>492</v>
      </c>
      <c r="G48" s="23" t="s">
        <v>100</v>
      </c>
      <c r="H48" s="23" t="s">
        <v>101</v>
      </c>
      <c r="I48" s="118" t="s">
        <v>107</v>
      </c>
    </row>
    <row r="49" spans="1:9" ht="15" thickBot="1" x14ac:dyDescent="0.4">
      <c r="A49" s="41">
        <f>A42</f>
        <v>0</v>
      </c>
      <c r="C49" s="16"/>
      <c r="E49" s="41"/>
      <c r="F49" s="41"/>
      <c r="G49" s="41">
        <f>E49-F49</f>
        <v>0</v>
      </c>
      <c r="H49" s="41"/>
      <c r="I49" s="41"/>
    </row>
    <row r="50" spans="1:9" x14ac:dyDescent="0.35">
      <c r="A50" s="114"/>
      <c r="I50" s="118"/>
    </row>
    <row r="51" spans="1:9" ht="15" thickBot="1" x14ac:dyDescent="0.4">
      <c r="A51" s="114" t="s">
        <v>94</v>
      </c>
      <c r="C51" t="s">
        <v>98</v>
      </c>
      <c r="E51" s="23" t="s">
        <v>99</v>
      </c>
      <c r="F51" s="23" t="s">
        <v>492</v>
      </c>
      <c r="G51" s="23" t="s">
        <v>100</v>
      </c>
      <c r="H51" s="23" t="s">
        <v>101</v>
      </c>
      <c r="I51" s="118" t="s">
        <v>107</v>
      </c>
    </row>
    <row r="52" spans="1:9" ht="15" thickBot="1" x14ac:dyDescent="0.4">
      <c r="A52" s="41">
        <f>A45</f>
        <v>0</v>
      </c>
      <c r="C52" s="6"/>
      <c r="E52" s="41"/>
      <c r="F52" s="41"/>
      <c r="G52" s="41">
        <f>E52-F52</f>
        <v>0</v>
      </c>
      <c r="H52" s="41"/>
      <c r="I52" s="41"/>
    </row>
    <row r="53" spans="1:9" x14ac:dyDescent="0.35">
      <c r="A53" s="114"/>
      <c r="I53" s="118"/>
    </row>
    <row r="54" spans="1:9" ht="15" thickBot="1" x14ac:dyDescent="0.4">
      <c r="A54" s="114"/>
      <c r="B54" t="s">
        <v>102</v>
      </c>
      <c r="C54" s="23" t="s">
        <v>87</v>
      </c>
      <c r="E54" s="23" t="s">
        <v>103</v>
      </c>
      <c r="H54" s="23" t="s">
        <v>103</v>
      </c>
      <c r="I54" s="118"/>
    </row>
    <row r="55" spans="1:9" ht="15" thickBot="1" x14ac:dyDescent="0.4">
      <c r="A55" s="114">
        <f>A42</f>
        <v>0</v>
      </c>
      <c r="B55" s="6">
        <f>G42+G49</f>
        <v>0</v>
      </c>
      <c r="C55" s="8"/>
      <c r="D55" t="s">
        <v>94</v>
      </c>
      <c r="E55" s="41">
        <f>A42</f>
        <v>0</v>
      </c>
      <c r="G55" s="23" t="s">
        <v>94</v>
      </c>
      <c r="H55" s="41">
        <f>A45</f>
        <v>0</v>
      </c>
      <c r="I55" s="118"/>
    </row>
    <row r="56" spans="1:9" ht="15" thickBot="1" x14ac:dyDescent="0.4">
      <c r="A56" s="114">
        <f>A45</f>
        <v>0</v>
      </c>
      <c r="B56" s="6">
        <f>G45+G52</f>
        <v>0</v>
      </c>
      <c r="C56" s="8"/>
      <c r="D56" t="s">
        <v>87</v>
      </c>
      <c r="E56" s="8">
        <f>I42+I49+C55</f>
        <v>0</v>
      </c>
      <c r="G56" s="23" t="s">
        <v>87</v>
      </c>
      <c r="H56" s="8">
        <f>I45+I52+C56</f>
        <v>0</v>
      </c>
      <c r="I56" s="118"/>
    </row>
    <row r="57" spans="1:9" x14ac:dyDescent="0.35">
      <c r="A57" s="114"/>
      <c r="I57" s="118"/>
    </row>
    <row r="58" spans="1:9" x14ac:dyDescent="0.35">
      <c r="A58" s="114"/>
      <c r="I58" s="118"/>
    </row>
    <row r="59" spans="1:9" ht="15" thickBot="1" x14ac:dyDescent="0.4">
      <c r="A59" s="114"/>
      <c r="I59" s="118"/>
    </row>
    <row r="60" spans="1:9" ht="15" thickBot="1" x14ac:dyDescent="0.4">
      <c r="A60" s="113" t="s">
        <v>94</v>
      </c>
      <c r="B60" s="57"/>
      <c r="C60" s="57" t="s">
        <v>98</v>
      </c>
      <c r="D60" s="57"/>
      <c r="E60" s="128" t="s">
        <v>99</v>
      </c>
      <c r="F60" s="128" t="s">
        <v>492</v>
      </c>
      <c r="G60" s="128" t="s">
        <v>100</v>
      </c>
      <c r="H60" s="128" t="s">
        <v>101</v>
      </c>
      <c r="I60" s="117" t="s">
        <v>107</v>
      </c>
    </row>
    <row r="61" spans="1:9" ht="15" thickBot="1" x14ac:dyDescent="0.4">
      <c r="A61" s="41">
        <f>A42</f>
        <v>0</v>
      </c>
      <c r="C61" s="6"/>
      <c r="E61" s="41"/>
      <c r="F61" s="41"/>
      <c r="G61" s="41">
        <f>E61-F61</f>
        <v>0</v>
      </c>
      <c r="H61" s="41"/>
      <c r="I61" s="41"/>
    </row>
    <row r="62" spans="1:9" x14ac:dyDescent="0.35">
      <c r="A62" s="114"/>
      <c r="I62" s="118"/>
    </row>
    <row r="63" spans="1:9" ht="15" thickBot="1" x14ac:dyDescent="0.4">
      <c r="A63" s="114" t="s">
        <v>94</v>
      </c>
      <c r="C63" t="s">
        <v>98</v>
      </c>
      <c r="E63" s="23" t="s">
        <v>99</v>
      </c>
      <c r="F63" s="23" t="s">
        <v>492</v>
      </c>
      <c r="G63" s="23" t="s">
        <v>100</v>
      </c>
      <c r="H63" s="23" t="s">
        <v>101</v>
      </c>
      <c r="I63" s="118" t="s">
        <v>107</v>
      </c>
    </row>
    <row r="64" spans="1:9" ht="15" thickBot="1" x14ac:dyDescent="0.4">
      <c r="A64" s="41">
        <f>A45</f>
        <v>0</v>
      </c>
      <c r="C64" s="6"/>
      <c r="E64" s="41"/>
      <c r="F64" s="41"/>
      <c r="G64" s="41">
        <f>E64-F64</f>
        <v>0</v>
      </c>
      <c r="H64" s="41"/>
      <c r="I64" s="41"/>
    </row>
    <row r="65" spans="1:9" x14ac:dyDescent="0.35">
      <c r="A65" s="114"/>
      <c r="I65" s="118"/>
    </row>
    <row r="66" spans="1:9" x14ac:dyDescent="0.35">
      <c r="A66" s="114"/>
      <c r="I66" s="118"/>
    </row>
    <row r="67" spans="1:9" ht="15" thickBot="1" x14ac:dyDescent="0.4">
      <c r="A67" s="114" t="s">
        <v>94</v>
      </c>
      <c r="C67" t="s">
        <v>98</v>
      </c>
      <c r="E67" s="23" t="s">
        <v>99</v>
      </c>
      <c r="F67" s="23" t="s">
        <v>492</v>
      </c>
      <c r="G67" s="23" t="s">
        <v>100</v>
      </c>
      <c r="H67" s="23" t="s">
        <v>101</v>
      </c>
      <c r="I67" s="118" t="s">
        <v>107</v>
      </c>
    </row>
    <row r="68" spans="1:9" ht="15" thickBot="1" x14ac:dyDescent="0.4">
      <c r="A68" s="41">
        <f>A42</f>
        <v>0</v>
      </c>
      <c r="C68" s="6"/>
      <c r="E68" s="41"/>
      <c r="F68" s="41"/>
      <c r="G68" s="41">
        <f>E68-F68</f>
        <v>0</v>
      </c>
      <c r="H68" s="41"/>
      <c r="I68" s="41"/>
    </row>
    <row r="69" spans="1:9" x14ac:dyDescent="0.35">
      <c r="A69" s="114"/>
      <c r="I69" s="118"/>
    </row>
    <row r="70" spans="1:9" ht="15" thickBot="1" x14ac:dyDescent="0.4">
      <c r="A70" s="114" t="s">
        <v>94</v>
      </c>
      <c r="C70" t="s">
        <v>98</v>
      </c>
      <c r="E70" s="23" t="s">
        <v>99</v>
      </c>
      <c r="F70" s="23" t="s">
        <v>492</v>
      </c>
      <c r="G70" s="23" t="s">
        <v>100</v>
      </c>
      <c r="H70" s="23" t="s">
        <v>101</v>
      </c>
      <c r="I70" s="118" t="s">
        <v>107</v>
      </c>
    </row>
    <row r="71" spans="1:9" ht="15" thickBot="1" x14ac:dyDescent="0.4">
      <c r="A71" s="41">
        <f>A45</f>
        <v>0</v>
      </c>
      <c r="C71" s="6"/>
      <c r="E71" s="41"/>
      <c r="F71" s="41"/>
      <c r="G71" s="41">
        <f>E71-F71</f>
        <v>0</v>
      </c>
      <c r="H71" s="41"/>
      <c r="I71" s="41"/>
    </row>
    <row r="72" spans="1:9" x14ac:dyDescent="0.35">
      <c r="A72" s="114"/>
      <c r="I72" s="118"/>
    </row>
    <row r="73" spans="1:9" ht="15" thickBot="1" x14ac:dyDescent="0.4">
      <c r="A73" s="114"/>
      <c r="B73" t="s">
        <v>102</v>
      </c>
      <c r="C73" s="23" t="s">
        <v>87</v>
      </c>
      <c r="E73" s="23" t="s">
        <v>103</v>
      </c>
      <c r="H73" s="23" t="s">
        <v>103</v>
      </c>
      <c r="I73" s="118"/>
    </row>
    <row r="74" spans="1:9" ht="15" thickBot="1" x14ac:dyDescent="0.4">
      <c r="A74" s="114">
        <f>A61</f>
        <v>0</v>
      </c>
      <c r="B74" s="6">
        <f>G61+G68</f>
        <v>0</v>
      </c>
      <c r="C74" s="8"/>
      <c r="D74" t="s">
        <v>94</v>
      </c>
      <c r="E74" s="41">
        <f>A61</f>
        <v>0</v>
      </c>
      <c r="G74" s="23" t="s">
        <v>94</v>
      </c>
      <c r="H74" s="41">
        <f>A64</f>
        <v>0</v>
      </c>
      <c r="I74" s="118"/>
    </row>
    <row r="75" spans="1:9" ht="15" thickBot="1" x14ac:dyDescent="0.4">
      <c r="A75" s="114">
        <f>A64</f>
        <v>0</v>
      </c>
      <c r="B75" s="6">
        <f>G64+G71</f>
        <v>0</v>
      </c>
      <c r="C75" s="8"/>
      <c r="D75" t="s">
        <v>87</v>
      </c>
      <c r="E75" s="8">
        <f>I61+I68+C74</f>
        <v>0</v>
      </c>
      <c r="G75" s="23" t="s">
        <v>87</v>
      </c>
      <c r="H75" s="8">
        <f>I64+I71+C75</f>
        <v>0</v>
      </c>
      <c r="I75" s="118"/>
    </row>
    <row r="76" spans="1:9" ht="44" thickBot="1" x14ac:dyDescent="0.4">
      <c r="A76" s="115" t="s">
        <v>104</v>
      </c>
      <c r="B76" s="9" t="s">
        <v>105</v>
      </c>
      <c r="C76" s="10" t="s">
        <v>87</v>
      </c>
      <c r="D76" s="9"/>
      <c r="E76" s="10" t="s">
        <v>106</v>
      </c>
      <c r="F76" s="10"/>
      <c r="G76" s="10" t="s">
        <v>36</v>
      </c>
      <c r="H76" s="10" t="s">
        <v>87</v>
      </c>
      <c r="I76" s="120"/>
    </row>
    <row r="77" spans="1:9" ht="15" thickBot="1" x14ac:dyDescent="0.4">
      <c r="A77" s="12">
        <f>A42</f>
        <v>0</v>
      </c>
      <c r="B77" s="11">
        <f>B55+B74</f>
        <v>0</v>
      </c>
      <c r="C77" s="12"/>
      <c r="D77" s="68"/>
      <c r="E77" s="192"/>
      <c r="F77" s="192"/>
      <c r="G77" s="12">
        <f>A42</f>
        <v>0</v>
      </c>
      <c r="H77" s="12">
        <f>E56+E75+C77</f>
        <v>0</v>
      </c>
      <c r="I77" s="121"/>
    </row>
    <row r="78" spans="1:9" ht="15" thickBot="1" x14ac:dyDescent="0.4">
      <c r="A78" s="12">
        <f>A45</f>
        <v>0</v>
      </c>
      <c r="B78" s="11">
        <f>B56+B75</f>
        <v>0</v>
      </c>
      <c r="C78" s="12"/>
      <c r="D78" s="68"/>
      <c r="E78" s="192"/>
      <c r="F78" s="192"/>
      <c r="G78" s="194">
        <f>A45</f>
        <v>0</v>
      </c>
      <c r="H78" s="12">
        <f>H56+H75+C78</f>
        <v>0</v>
      </c>
      <c r="I78" s="121"/>
    </row>
    <row r="79" spans="1:9" ht="15" thickBot="1" x14ac:dyDescent="0.4">
      <c r="A79" s="116"/>
      <c r="B79" s="13"/>
      <c r="C79" s="13"/>
      <c r="D79" s="13"/>
      <c r="E79" s="193"/>
      <c r="F79" s="193"/>
      <c r="G79" s="193"/>
      <c r="H79" s="193"/>
      <c r="I79" s="119"/>
    </row>
    <row r="80" spans="1:9" ht="15" thickBot="1" x14ac:dyDescent="0.4">
      <c r="I80" s="122"/>
    </row>
    <row r="81" spans="1:9" ht="16" thickBot="1" x14ac:dyDescent="0.4">
      <c r="A81" s="113" t="s">
        <v>94</v>
      </c>
      <c r="B81" s="19">
        <f>$B$1</f>
        <v>0</v>
      </c>
      <c r="C81" s="57" t="s">
        <v>98</v>
      </c>
      <c r="D81" s="57"/>
      <c r="E81" s="128" t="s">
        <v>99</v>
      </c>
      <c r="F81" s="128" t="s">
        <v>492</v>
      </c>
      <c r="G81" s="128" t="s">
        <v>100</v>
      </c>
      <c r="H81" s="128" t="s">
        <v>101</v>
      </c>
      <c r="I81" s="117" t="s">
        <v>107</v>
      </c>
    </row>
    <row r="82" spans="1:9" ht="15" thickBot="1" x14ac:dyDescent="0.4">
      <c r="A82" s="41"/>
      <c r="C82" s="6"/>
      <c r="E82" s="41"/>
      <c r="F82" s="41"/>
      <c r="G82" s="41">
        <f>E82-F82</f>
        <v>0</v>
      </c>
      <c r="H82" s="41"/>
      <c r="I82" s="41"/>
    </row>
    <row r="83" spans="1:9" x14ac:dyDescent="0.35">
      <c r="A83" s="114"/>
      <c r="I83" s="118"/>
    </row>
    <row r="84" spans="1:9" ht="15" thickBot="1" x14ac:dyDescent="0.4">
      <c r="A84" s="114" t="s">
        <v>94</v>
      </c>
      <c r="C84" t="s">
        <v>98</v>
      </c>
      <c r="E84" s="23" t="s">
        <v>99</v>
      </c>
      <c r="F84" s="23" t="s">
        <v>492</v>
      </c>
      <c r="G84" s="23" t="s">
        <v>100</v>
      </c>
      <c r="H84" s="23" t="s">
        <v>101</v>
      </c>
      <c r="I84" s="118" t="s">
        <v>107</v>
      </c>
    </row>
    <row r="85" spans="1:9" ht="15" thickBot="1" x14ac:dyDescent="0.4">
      <c r="A85" s="41"/>
      <c r="C85" s="6"/>
      <c r="E85" s="41"/>
      <c r="F85" s="41"/>
      <c r="G85" s="41">
        <f>E85-F85</f>
        <v>0</v>
      </c>
      <c r="H85" s="41"/>
      <c r="I85" s="41"/>
    </row>
    <row r="86" spans="1:9" x14ac:dyDescent="0.35">
      <c r="A86" s="114"/>
      <c r="I86" s="118"/>
    </row>
    <row r="87" spans="1:9" x14ac:dyDescent="0.35">
      <c r="A87" s="114"/>
      <c r="I87" s="118"/>
    </row>
    <row r="88" spans="1:9" ht="15" thickBot="1" x14ac:dyDescent="0.4">
      <c r="A88" s="114" t="s">
        <v>94</v>
      </c>
      <c r="C88" t="s">
        <v>98</v>
      </c>
      <c r="E88" s="23" t="s">
        <v>99</v>
      </c>
      <c r="F88" s="23" t="s">
        <v>492</v>
      </c>
      <c r="G88" s="23" t="s">
        <v>100</v>
      </c>
      <c r="H88" s="23" t="s">
        <v>101</v>
      </c>
      <c r="I88" s="118" t="s">
        <v>107</v>
      </c>
    </row>
    <row r="89" spans="1:9" ht="15" thickBot="1" x14ac:dyDescent="0.4">
      <c r="A89" s="41">
        <f>A82</f>
        <v>0</v>
      </c>
      <c r="C89" s="6"/>
      <c r="E89" s="41"/>
      <c r="F89" s="41"/>
      <c r="G89" s="41">
        <f>E89-F89</f>
        <v>0</v>
      </c>
      <c r="H89" s="41"/>
      <c r="I89" s="41"/>
    </row>
    <row r="90" spans="1:9" x14ac:dyDescent="0.35">
      <c r="A90" s="114"/>
      <c r="I90" s="118"/>
    </row>
    <row r="91" spans="1:9" ht="15" thickBot="1" x14ac:dyDescent="0.4">
      <c r="A91" s="114" t="s">
        <v>94</v>
      </c>
      <c r="C91" t="s">
        <v>98</v>
      </c>
      <c r="E91" s="23" t="s">
        <v>99</v>
      </c>
      <c r="F91" s="23" t="s">
        <v>492</v>
      </c>
      <c r="G91" s="23" t="s">
        <v>100</v>
      </c>
      <c r="H91" s="23" t="s">
        <v>101</v>
      </c>
      <c r="I91" s="118" t="s">
        <v>107</v>
      </c>
    </row>
    <row r="92" spans="1:9" ht="15" thickBot="1" x14ac:dyDescent="0.4">
      <c r="A92" s="41">
        <f>A85</f>
        <v>0</v>
      </c>
      <c r="C92" s="15"/>
      <c r="E92" s="41"/>
      <c r="F92" s="41"/>
      <c r="G92" s="41">
        <f>E92-F92</f>
        <v>0</v>
      </c>
      <c r="H92" s="41"/>
      <c r="I92" s="41"/>
    </row>
    <row r="93" spans="1:9" x14ac:dyDescent="0.35">
      <c r="A93" s="114"/>
      <c r="I93" s="118"/>
    </row>
    <row r="94" spans="1:9" ht="15" thickBot="1" x14ac:dyDescent="0.4">
      <c r="A94" s="114"/>
      <c r="B94" t="s">
        <v>102</v>
      </c>
      <c r="C94" s="23" t="s">
        <v>87</v>
      </c>
      <c r="E94" s="23" t="s">
        <v>103</v>
      </c>
      <c r="H94" s="23" t="s">
        <v>103</v>
      </c>
      <c r="I94" s="118"/>
    </row>
    <row r="95" spans="1:9" ht="15" thickBot="1" x14ac:dyDescent="0.4">
      <c r="A95" s="114">
        <f>A82</f>
        <v>0</v>
      </c>
      <c r="B95" s="6">
        <f>G82+G89</f>
        <v>0</v>
      </c>
      <c r="C95" s="8"/>
      <c r="D95" t="s">
        <v>94</v>
      </c>
      <c r="E95" s="41">
        <f>A82</f>
        <v>0</v>
      </c>
      <c r="G95" s="23" t="s">
        <v>94</v>
      </c>
      <c r="H95" s="41">
        <f>A85</f>
        <v>0</v>
      </c>
      <c r="I95" s="118"/>
    </row>
    <row r="96" spans="1:9" ht="15" thickBot="1" x14ac:dyDescent="0.4">
      <c r="A96" s="114">
        <f>A85</f>
        <v>0</v>
      </c>
      <c r="B96" s="6">
        <f>G85+G92</f>
        <v>0</v>
      </c>
      <c r="C96" s="8"/>
      <c r="D96" t="s">
        <v>87</v>
      </c>
      <c r="E96" s="8">
        <f>I82+I89+C95</f>
        <v>0</v>
      </c>
      <c r="G96" s="23" t="s">
        <v>87</v>
      </c>
      <c r="H96" s="8">
        <f>I85+I92+C96</f>
        <v>0</v>
      </c>
      <c r="I96" s="118"/>
    </row>
    <row r="97" spans="1:9" x14ac:dyDescent="0.35">
      <c r="A97" s="114"/>
      <c r="I97" s="118"/>
    </row>
    <row r="98" spans="1:9" x14ac:dyDescent="0.35">
      <c r="A98" s="114"/>
      <c r="I98" s="118"/>
    </row>
    <row r="99" spans="1:9" ht="15" thickBot="1" x14ac:dyDescent="0.4">
      <c r="A99" s="114"/>
      <c r="I99" s="118"/>
    </row>
    <row r="100" spans="1:9" ht="15" thickBot="1" x14ac:dyDescent="0.4">
      <c r="A100" s="113" t="s">
        <v>94</v>
      </c>
      <c r="B100" s="57"/>
      <c r="C100" s="21" t="s">
        <v>98</v>
      </c>
      <c r="D100" s="57"/>
      <c r="E100" s="128" t="s">
        <v>99</v>
      </c>
      <c r="F100" s="128" t="s">
        <v>492</v>
      </c>
      <c r="G100" s="128" t="s">
        <v>100</v>
      </c>
      <c r="H100" s="128" t="s">
        <v>101</v>
      </c>
      <c r="I100" s="117" t="s">
        <v>107</v>
      </c>
    </row>
    <row r="101" spans="1:9" ht="15" thickBot="1" x14ac:dyDescent="0.4">
      <c r="A101" s="41">
        <f>A82</f>
        <v>0</v>
      </c>
      <c r="C101" s="16"/>
      <c r="E101" s="41"/>
      <c r="F101" s="41"/>
      <c r="G101" s="41">
        <f>E101-F101</f>
        <v>0</v>
      </c>
      <c r="H101" s="41"/>
      <c r="I101" s="41"/>
    </row>
    <row r="102" spans="1:9" x14ac:dyDescent="0.35">
      <c r="A102" s="114"/>
      <c r="C102" s="69"/>
      <c r="I102" s="118"/>
    </row>
    <row r="103" spans="1:9" ht="15" thickBot="1" x14ac:dyDescent="0.4">
      <c r="A103" s="114" t="s">
        <v>94</v>
      </c>
      <c r="C103" s="69" t="s">
        <v>98</v>
      </c>
      <c r="E103" s="23" t="s">
        <v>99</v>
      </c>
      <c r="F103" s="23" t="s">
        <v>492</v>
      </c>
      <c r="G103" s="23" t="s">
        <v>100</v>
      </c>
      <c r="H103" s="23" t="s">
        <v>101</v>
      </c>
      <c r="I103" s="118" t="s">
        <v>107</v>
      </c>
    </row>
    <row r="104" spans="1:9" ht="15" thickBot="1" x14ac:dyDescent="0.4">
      <c r="A104" s="41">
        <f>A85</f>
        <v>0</v>
      </c>
      <c r="C104" s="22"/>
      <c r="E104" s="41"/>
      <c r="F104" s="41"/>
      <c r="G104" s="41">
        <f>E104-F104</f>
        <v>0</v>
      </c>
      <c r="H104" s="41"/>
      <c r="I104" s="41"/>
    </row>
    <row r="105" spans="1:9" x14ac:dyDescent="0.35">
      <c r="A105" s="114"/>
      <c r="C105" s="69"/>
      <c r="I105" s="118"/>
    </row>
    <row r="106" spans="1:9" x14ac:dyDescent="0.35">
      <c r="A106" s="114"/>
      <c r="C106" s="69"/>
      <c r="I106" s="118"/>
    </row>
    <row r="107" spans="1:9" ht="15" thickBot="1" x14ac:dyDescent="0.4">
      <c r="A107" s="114" t="s">
        <v>94</v>
      </c>
      <c r="C107" s="69" t="s">
        <v>98</v>
      </c>
      <c r="E107" s="23" t="s">
        <v>99</v>
      </c>
      <c r="F107" s="23" t="s">
        <v>492</v>
      </c>
      <c r="G107" s="23" t="s">
        <v>100</v>
      </c>
      <c r="H107" s="23" t="s">
        <v>101</v>
      </c>
      <c r="I107" s="118" t="s">
        <v>107</v>
      </c>
    </row>
    <row r="108" spans="1:9" ht="15" thickBot="1" x14ac:dyDescent="0.4">
      <c r="A108" s="41">
        <f>A82</f>
        <v>0</v>
      </c>
      <c r="C108" s="22"/>
      <c r="E108" s="41"/>
      <c r="F108" s="41"/>
      <c r="G108" s="41">
        <f>E108-F108</f>
        <v>0</v>
      </c>
      <c r="H108" s="41"/>
      <c r="I108" s="41"/>
    </row>
    <row r="109" spans="1:9" x14ac:dyDescent="0.35">
      <c r="A109" s="114"/>
      <c r="C109" s="69"/>
      <c r="I109" s="118"/>
    </row>
    <row r="110" spans="1:9" ht="15" thickBot="1" x14ac:dyDescent="0.4">
      <c r="A110" s="114" t="s">
        <v>94</v>
      </c>
      <c r="C110" s="69" t="s">
        <v>98</v>
      </c>
      <c r="E110" s="23" t="s">
        <v>99</v>
      </c>
      <c r="F110" s="23" t="s">
        <v>492</v>
      </c>
      <c r="G110" s="23" t="s">
        <v>100</v>
      </c>
      <c r="H110" s="23" t="s">
        <v>101</v>
      </c>
      <c r="I110" s="118" t="s">
        <v>107</v>
      </c>
    </row>
    <row r="111" spans="1:9" ht="15" thickBot="1" x14ac:dyDescent="0.4">
      <c r="A111" s="41">
        <f>A85</f>
        <v>0</v>
      </c>
      <c r="C111" s="16"/>
      <c r="E111" s="41"/>
      <c r="F111" s="41"/>
      <c r="G111" s="41">
        <f>E111-F111</f>
        <v>0</v>
      </c>
      <c r="H111" s="41"/>
      <c r="I111" s="41"/>
    </row>
    <row r="112" spans="1:9" x14ac:dyDescent="0.35">
      <c r="A112" s="114"/>
      <c r="I112" s="118"/>
    </row>
    <row r="113" spans="1:9" ht="15" thickBot="1" x14ac:dyDescent="0.4">
      <c r="A113" s="114"/>
      <c r="B113" t="s">
        <v>102</v>
      </c>
      <c r="C113" s="23" t="s">
        <v>87</v>
      </c>
      <c r="E113" s="23" t="s">
        <v>103</v>
      </c>
      <c r="H113" s="23" t="s">
        <v>103</v>
      </c>
      <c r="I113" s="118"/>
    </row>
    <row r="114" spans="1:9" ht="15" thickBot="1" x14ac:dyDescent="0.4">
      <c r="A114" s="114">
        <f>A101</f>
        <v>0</v>
      </c>
      <c r="B114" s="6">
        <f>G101+G108</f>
        <v>0</v>
      </c>
      <c r="C114" s="8"/>
      <c r="D114" t="s">
        <v>94</v>
      </c>
      <c r="E114" s="41">
        <f>A101</f>
        <v>0</v>
      </c>
      <c r="G114" s="23" t="s">
        <v>94</v>
      </c>
      <c r="H114" s="41">
        <f>A104</f>
        <v>0</v>
      </c>
      <c r="I114" s="118"/>
    </row>
    <row r="115" spans="1:9" ht="15" thickBot="1" x14ac:dyDescent="0.4">
      <c r="A115" s="114">
        <f>A104</f>
        <v>0</v>
      </c>
      <c r="B115" s="6">
        <f>G104+G111</f>
        <v>0</v>
      </c>
      <c r="C115" s="8"/>
      <c r="D115" t="s">
        <v>87</v>
      </c>
      <c r="E115" s="8">
        <f>I101+I108+C114</f>
        <v>0</v>
      </c>
      <c r="G115" s="23" t="s">
        <v>87</v>
      </c>
      <c r="H115" s="8">
        <f>I104+I111+C115</f>
        <v>0</v>
      </c>
      <c r="I115" s="118"/>
    </row>
    <row r="116" spans="1:9" ht="44" thickBot="1" x14ac:dyDescent="0.4">
      <c r="A116" s="115" t="s">
        <v>104</v>
      </c>
      <c r="B116" s="9" t="s">
        <v>105</v>
      </c>
      <c r="C116" s="10" t="s">
        <v>87</v>
      </c>
      <c r="D116" s="9"/>
      <c r="E116" s="10" t="s">
        <v>106</v>
      </c>
      <c r="F116" s="10"/>
      <c r="G116" s="10" t="s">
        <v>36</v>
      </c>
      <c r="H116" s="10" t="s">
        <v>87</v>
      </c>
      <c r="I116" s="120"/>
    </row>
    <row r="117" spans="1:9" ht="15" thickBot="1" x14ac:dyDescent="0.4">
      <c r="A117" s="12">
        <f>A82</f>
        <v>0</v>
      </c>
      <c r="B117" s="11">
        <f>B95+B114</f>
        <v>0</v>
      </c>
      <c r="C117" s="12"/>
      <c r="D117" s="68"/>
      <c r="E117" s="192"/>
      <c r="F117" s="192"/>
      <c r="G117" s="12">
        <f>A82</f>
        <v>0</v>
      </c>
      <c r="H117" s="12">
        <f>E96+E115+C117</f>
        <v>0</v>
      </c>
      <c r="I117" s="121"/>
    </row>
    <row r="118" spans="1:9" ht="15" thickBot="1" x14ac:dyDescent="0.4">
      <c r="A118" s="12">
        <f>A85</f>
        <v>0</v>
      </c>
      <c r="B118" s="11">
        <f>B96+B115</f>
        <v>0</v>
      </c>
      <c r="C118" s="12"/>
      <c r="D118" s="68"/>
      <c r="E118" s="192"/>
      <c r="F118" s="192"/>
      <c r="G118" s="194">
        <f>A85</f>
        <v>0</v>
      </c>
      <c r="H118" s="12">
        <f>H96+H115+C118</f>
        <v>0</v>
      </c>
      <c r="I118" s="121"/>
    </row>
    <row r="119" spans="1:9" ht="15" thickBot="1" x14ac:dyDescent="0.4">
      <c r="A119" s="116"/>
      <c r="B119" s="13"/>
      <c r="C119" s="13"/>
      <c r="D119" s="13"/>
      <c r="E119" s="193"/>
      <c r="F119" s="193"/>
      <c r="G119" s="193"/>
      <c r="H119" s="193"/>
      <c r="I119" s="119"/>
    </row>
    <row r="120" spans="1:9" ht="15" thickBot="1" x14ac:dyDescent="0.4"/>
    <row r="121" spans="1:9" ht="16" thickBot="1" x14ac:dyDescent="0.4">
      <c r="A121" s="113" t="s">
        <v>94</v>
      </c>
      <c r="B121" s="19">
        <f>$B$1</f>
        <v>0</v>
      </c>
      <c r="C121" s="57" t="s">
        <v>98</v>
      </c>
      <c r="D121" s="57"/>
      <c r="E121" s="128" t="s">
        <v>99</v>
      </c>
      <c r="F121" s="128" t="s">
        <v>492</v>
      </c>
      <c r="G121" s="128" t="s">
        <v>100</v>
      </c>
      <c r="H121" s="128" t="s">
        <v>101</v>
      </c>
      <c r="I121" s="117" t="s">
        <v>107</v>
      </c>
    </row>
    <row r="122" spans="1:9" ht="15" thickBot="1" x14ac:dyDescent="0.4">
      <c r="A122" s="41"/>
      <c r="C122" s="15"/>
      <c r="E122" s="41"/>
      <c r="F122" s="41"/>
      <c r="G122" s="41">
        <f>E122-F122</f>
        <v>0</v>
      </c>
      <c r="H122" s="41"/>
      <c r="I122" s="41"/>
    </row>
    <row r="123" spans="1:9" x14ac:dyDescent="0.35">
      <c r="A123" s="114"/>
      <c r="I123" s="118"/>
    </row>
    <row r="124" spans="1:9" ht="15" thickBot="1" x14ac:dyDescent="0.4">
      <c r="A124" s="114" t="s">
        <v>94</v>
      </c>
      <c r="C124" t="s">
        <v>98</v>
      </c>
      <c r="E124" s="23" t="s">
        <v>99</v>
      </c>
      <c r="F124" s="23" t="s">
        <v>492</v>
      </c>
      <c r="G124" s="23" t="s">
        <v>100</v>
      </c>
      <c r="H124" s="23" t="s">
        <v>101</v>
      </c>
      <c r="I124" s="118" t="s">
        <v>107</v>
      </c>
    </row>
    <row r="125" spans="1:9" ht="15" thickBot="1" x14ac:dyDescent="0.4">
      <c r="A125" s="41"/>
      <c r="C125" s="6"/>
      <c r="E125" s="41"/>
      <c r="F125" s="41"/>
      <c r="G125" s="41">
        <f>E125-F125</f>
        <v>0</v>
      </c>
      <c r="H125" s="41"/>
      <c r="I125" s="41"/>
    </row>
    <row r="126" spans="1:9" x14ac:dyDescent="0.35">
      <c r="A126" s="114"/>
      <c r="I126" s="118"/>
    </row>
    <row r="127" spans="1:9" x14ac:dyDescent="0.35">
      <c r="A127" s="114"/>
      <c r="I127" s="118"/>
    </row>
    <row r="128" spans="1:9" ht="15" thickBot="1" x14ac:dyDescent="0.4">
      <c r="A128" s="114" t="s">
        <v>94</v>
      </c>
      <c r="C128" t="s">
        <v>98</v>
      </c>
      <c r="E128" s="23" t="s">
        <v>99</v>
      </c>
      <c r="F128" s="23" t="s">
        <v>492</v>
      </c>
      <c r="G128" s="23" t="s">
        <v>100</v>
      </c>
      <c r="H128" s="23" t="s">
        <v>101</v>
      </c>
      <c r="I128" s="118" t="s">
        <v>107</v>
      </c>
    </row>
    <row r="129" spans="1:9" ht="15" thickBot="1" x14ac:dyDescent="0.4">
      <c r="A129" s="41">
        <f>A122</f>
        <v>0</v>
      </c>
      <c r="C129" s="6"/>
      <c r="E129" s="41"/>
      <c r="F129" s="41"/>
      <c r="G129" s="41">
        <f>E129-F129</f>
        <v>0</v>
      </c>
      <c r="H129" s="41"/>
      <c r="I129" s="41"/>
    </row>
    <row r="130" spans="1:9" x14ac:dyDescent="0.35">
      <c r="A130" s="114"/>
      <c r="I130" s="118"/>
    </row>
    <row r="131" spans="1:9" ht="15" thickBot="1" x14ac:dyDescent="0.4">
      <c r="A131" s="114" t="s">
        <v>94</v>
      </c>
      <c r="C131" t="s">
        <v>98</v>
      </c>
      <c r="E131" s="23" t="s">
        <v>99</v>
      </c>
      <c r="F131" s="23" t="s">
        <v>492</v>
      </c>
      <c r="G131" s="23" t="s">
        <v>100</v>
      </c>
      <c r="H131" s="23" t="s">
        <v>101</v>
      </c>
      <c r="I131" s="118" t="s">
        <v>107</v>
      </c>
    </row>
    <row r="132" spans="1:9" ht="15" thickBot="1" x14ac:dyDescent="0.4">
      <c r="A132" s="41">
        <f>A125</f>
        <v>0</v>
      </c>
      <c r="C132" s="15"/>
      <c r="E132" s="41"/>
      <c r="F132" s="41"/>
      <c r="G132" s="41">
        <f>E132-F132</f>
        <v>0</v>
      </c>
      <c r="H132" s="41"/>
      <c r="I132" s="41"/>
    </row>
    <row r="133" spans="1:9" x14ac:dyDescent="0.35">
      <c r="A133" s="114"/>
      <c r="I133" s="118"/>
    </row>
    <row r="134" spans="1:9" ht="15" thickBot="1" x14ac:dyDescent="0.4">
      <c r="A134" s="114"/>
      <c r="B134" t="s">
        <v>102</v>
      </c>
      <c r="C134" s="23" t="s">
        <v>87</v>
      </c>
      <c r="E134" s="23" t="s">
        <v>103</v>
      </c>
      <c r="H134" s="23" t="s">
        <v>103</v>
      </c>
      <c r="I134" s="118"/>
    </row>
    <row r="135" spans="1:9" ht="15" thickBot="1" x14ac:dyDescent="0.4">
      <c r="A135" s="114">
        <f>A122</f>
        <v>0</v>
      </c>
      <c r="B135" s="6">
        <f>G122+G129</f>
        <v>0</v>
      </c>
      <c r="C135" s="8"/>
      <c r="D135" t="s">
        <v>94</v>
      </c>
      <c r="E135" s="41">
        <f>A122</f>
        <v>0</v>
      </c>
      <c r="G135" s="23" t="s">
        <v>94</v>
      </c>
      <c r="H135" s="41">
        <f>A125</f>
        <v>0</v>
      </c>
      <c r="I135" s="118"/>
    </row>
    <row r="136" spans="1:9" ht="15" thickBot="1" x14ac:dyDescent="0.4">
      <c r="A136" s="114">
        <f>A125</f>
        <v>0</v>
      </c>
      <c r="B136" s="6">
        <f>G125+G132</f>
        <v>0</v>
      </c>
      <c r="C136" s="8"/>
      <c r="D136" t="s">
        <v>87</v>
      </c>
      <c r="E136" s="8">
        <f>I122+I129+C135</f>
        <v>0</v>
      </c>
      <c r="G136" s="23" t="s">
        <v>87</v>
      </c>
      <c r="H136" s="8">
        <f>I125+I132+C136</f>
        <v>0</v>
      </c>
      <c r="I136" s="118"/>
    </row>
    <row r="137" spans="1:9" x14ac:dyDescent="0.35">
      <c r="A137" s="114"/>
      <c r="I137" s="118"/>
    </row>
    <row r="138" spans="1:9" x14ac:dyDescent="0.35">
      <c r="A138" s="114"/>
      <c r="I138" s="118"/>
    </row>
    <row r="139" spans="1:9" ht="15" thickBot="1" x14ac:dyDescent="0.4">
      <c r="A139" s="114"/>
      <c r="I139" s="118"/>
    </row>
    <row r="140" spans="1:9" ht="15" thickBot="1" x14ac:dyDescent="0.4">
      <c r="A140" s="113" t="s">
        <v>94</v>
      </c>
      <c r="B140" s="57"/>
      <c r="C140" s="57" t="s">
        <v>98</v>
      </c>
      <c r="D140" s="57"/>
      <c r="E140" s="128" t="s">
        <v>99</v>
      </c>
      <c r="F140" s="128" t="s">
        <v>492</v>
      </c>
      <c r="G140" s="128" t="s">
        <v>100</v>
      </c>
      <c r="H140" s="128" t="s">
        <v>101</v>
      </c>
      <c r="I140" s="117" t="s">
        <v>107</v>
      </c>
    </row>
    <row r="141" spans="1:9" ht="15" thickBot="1" x14ac:dyDescent="0.4">
      <c r="A141" s="41">
        <f>A122</f>
        <v>0</v>
      </c>
      <c r="C141" s="6"/>
      <c r="E141" s="41"/>
      <c r="F141" s="41"/>
      <c r="G141" s="41">
        <f>E141-F141</f>
        <v>0</v>
      </c>
      <c r="H141" s="41"/>
      <c r="I141" s="41"/>
    </row>
    <row r="142" spans="1:9" x14ac:dyDescent="0.35">
      <c r="A142" s="114"/>
      <c r="I142" s="118"/>
    </row>
    <row r="143" spans="1:9" ht="15" thickBot="1" x14ac:dyDescent="0.4">
      <c r="A143" s="114" t="s">
        <v>94</v>
      </c>
      <c r="C143" t="s">
        <v>98</v>
      </c>
      <c r="E143" s="23" t="s">
        <v>99</v>
      </c>
      <c r="F143" s="23" t="s">
        <v>492</v>
      </c>
      <c r="G143" s="23" t="s">
        <v>100</v>
      </c>
      <c r="H143" s="23" t="s">
        <v>101</v>
      </c>
      <c r="I143" s="118" t="s">
        <v>107</v>
      </c>
    </row>
    <row r="144" spans="1:9" ht="15" thickBot="1" x14ac:dyDescent="0.4">
      <c r="A144" s="41">
        <f>A125</f>
        <v>0</v>
      </c>
      <c r="C144" s="6"/>
      <c r="E144" s="41"/>
      <c r="F144" s="41"/>
      <c r="G144" s="41">
        <f>E144-F144</f>
        <v>0</v>
      </c>
      <c r="H144" s="41"/>
      <c r="I144" s="41"/>
    </row>
    <row r="145" spans="1:9" x14ac:dyDescent="0.35">
      <c r="A145" s="114"/>
      <c r="I145" s="118"/>
    </row>
    <row r="146" spans="1:9" x14ac:dyDescent="0.35">
      <c r="A146" s="114"/>
      <c r="I146" s="118"/>
    </row>
    <row r="147" spans="1:9" ht="15" thickBot="1" x14ac:dyDescent="0.4">
      <c r="A147" s="114" t="s">
        <v>94</v>
      </c>
      <c r="C147" t="s">
        <v>98</v>
      </c>
      <c r="E147" s="23" t="s">
        <v>99</v>
      </c>
      <c r="F147" s="23" t="s">
        <v>492</v>
      </c>
      <c r="G147" s="23" t="s">
        <v>100</v>
      </c>
      <c r="H147" s="23" t="s">
        <v>101</v>
      </c>
      <c r="I147" s="118" t="s">
        <v>107</v>
      </c>
    </row>
    <row r="148" spans="1:9" ht="15" thickBot="1" x14ac:dyDescent="0.4">
      <c r="A148" s="41">
        <f>A122</f>
        <v>0</v>
      </c>
      <c r="C148" s="6"/>
      <c r="E148" s="41"/>
      <c r="F148" s="41"/>
      <c r="G148" s="41">
        <f>E148-F148</f>
        <v>0</v>
      </c>
      <c r="H148" s="41"/>
      <c r="I148" s="41"/>
    </row>
    <row r="149" spans="1:9" x14ac:dyDescent="0.35">
      <c r="A149" s="114"/>
      <c r="I149" s="118"/>
    </row>
    <row r="150" spans="1:9" ht="15" thickBot="1" x14ac:dyDescent="0.4">
      <c r="A150" s="114" t="s">
        <v>94</v>
      </c>
      <c r="C150" t="s">
        <v>98</v>
      </c>
      <c r="E150" s="23" t="s">
        <v>99</v>
      </c>
      <c r="F150" s="23" t="s">
        <v>492</v>
      </c>
      <c r="G150" s="23" t="s">
        <v>100</v>
      </c>
      <c r="H150" s="23" t="s">
        <v>101</v>
      </c>
      <c r="I150" s="118" t="s">
        <v>107</v>
      </c>
    </row>
    <row r="151" spans="1:9" ht="15" thickBot="1" x14ac:dyDescent="0.4">
      <c r="A151" s="41">
        <f>A125</f>
        <v>0</v>
      </c>
      <c r="C151" s="6"/>
      <c r="E151" s="41"/>
      <c r="F151" s="41"/>
      <c r="G151" s="41">
        <f>E151-F151</f>
        <v>0</v>
      </c>
      <c r="H151" s="41"/>
      <c r="I151" s="41"/>
    </row>
    <row r="152" spans="1:9" x14ac:dyDescent="0.35">
      <c r="A152" s="114"/>
      <c r="I152" s="118"/>
    </row>
    <row r="153" spans="1:9" ht="15" thickBot="1" x14ac:dyDescent="0.4">
      <c r="A153" s="114"/>
      <c r="B153" t="s">
        <v>102</v>
      </c>
      <c r="C153" s="23" t="s">
        <v>87</v>
      </c>
      <c r="E153" s="23" t="s">
        <v>103</v>
      </c>
      <c r="H153" s="23" t="s">
        <v>103</v>
      </c>
      <c r="I153" s="118"/>
    </row>
    <row r="154" spans="1:9" ht="15" thickBot="1" x14ac:dyDescent="0.4">
      <c r="A154" s="114">
        <f>A141</f>
        <v>0</v>
      </c>
      <c r="B154" s="6">
        <f>G141+G148</f>
        <v>0</v>
      </c>
      <c r="C154" s="8"/>
      <c r="D154" t="s">
        <v>94</v>
      </c>
      <c r="E154" s="41">
        <f>A141</f>
        <v>0</v>
      </c>
      <c r="G154" s="23" t="s">
        <v>94</v>
      </c>
      <c r="H154" s="41">
        <f>A144</f>
        <v>0</v>
      </c>
      <c r="I154" s="118"/>
    </row>
    <row r="155" spans="1:9" ht="15" thickBot="1" x14ac:dyDescent="0.4">
      <c r="A155" s="114">
        <f>A144</f>
        <v>0</v>
      </c>
      <c r="B155" s="6">
        <f>G144+G151</f>
        <v>0</v>
      </c>
      <c r="C155" s="8"/>
      <c r="D155" t="s">
        <v>87</v>
      </c>
      <c r="E155" s="8">
        <f>I141+I148+C154</f>
        <v>0</v>
      </c>
      <c r="G155" s="23" t="s">
        <v>87</v>
      </c>
      <c r="H155" s="8">
        <f>I144+I151+C155</f>
        <v>0</v>
      </c>
      <c r="I155" s="118"/>
    </row>
    <row r="156" spans="1:9" ht="44" thickBot="1" x14ac:dyDescent="0.4">
      <c r="A156" s="115" t="s">
        <v>104</v>
      </c>
      <c r="B156" s="9" t="s">
        <v>105</v>
      </c>
      <c r="C156" s="10" t="s">
        <v>87</v>
      </c>
      <c r="D156" s="9"/>
      <c r="E156" s="10" t="s">
        <v>106</v>
      </c>
      <c r="F156" s="10"/>
      <c r="G156" s="10" t="s">
        <v>36</v>
      </c>
      <c r="H156" s="10" t="s">
        <v>87</v>
      </c>
      <c r="I156" s="120"/>
    </row>
    <row r="157" spans="1:9" ht="15" thickBot="1" x14ac:dyDescent="0.4">
      <c r="A157" s="12">
        <f>A122</f>
        <v>0</v>
      </c>
      <c r="B157" s="11">
        <f>B135+B154</f>
        <v>0</v>
      </c>
      <c r="C157" s="12"/>
      <c r="D157" s="68"/>
      <c r="E157" s="192"/>
      <c r="F157" s="192"/>
      <c r="G157" s="12">
        <f>A122</f>
        <v>0</v>
      </c>
      <c r="H157" s="12">
        <f>E136+E155+C157</f>
        <v>0</v>
      </c>
      <c r="I157" s="121"/>
    </row>
    <row r="158" spans="1:9" ht="15" thickBot="1" x14ac:dyDescent="0.4">
      <c r="A158" s="12">
        <f>A125</f>
        <v>0</v>
      </c>
      <c r="B158" s="11">
        <f>B136+B155</f>
        <v>0</v>
      </c>
      <c r="C158" s="12"/>
      <c r="D158" s="68"/>
      <c r="E158" s="192"/>
      <c r="F158" s="192"/>
      <c r="G158" s="194">
        <f>A125</f>
        <v>0</v>
      </c>
      <c r="H158" s="12">
        <f>H136+H155+C158</f>
        <v>0</v>
      </c>
      <c r="I158" s="121"/>
    </row>
    <row r="159" spans="1:9" ht="15" thickBot="1" x14ac:dyDescent="0.4">
      <c r="A159" s="116"/>
      <c r="B159" s="13"/>
      <c r="C159" s="13"/>
      <c r="D159" s="13"/>
      <c r="E159" s="193"/>
      <c r="F159" s="193"/>
      <c r="G159" s="193"/>
      <c r="H159" s="193"/>
      <c r="I159" s="119"/>
    </row>
    <row r="160" spans="1:9" ht="15" thickBot="1" x14ac:dyDescent="0.4">
      <c r="I160" s="122"/>
    </row>
    <row r="161" spans="1:9" ht="16" thickBot="1" x14ac:dyDescent="0.4">
      <c r="A161" s="113" t="s">
        <v>94</v>
      </c>
      <c r="B161" s="19">
        <f>$B$1</f>
        <v>0</v>
      </c>
      <c r="C161" s="57" t="s">
        <v>98</v>
      </c>
      <c r="D161" s="57"/>
      <c r="E161" s="128" t="s">
        <v>99</v>
      </c>
      <c r="F161" s="128" t="s">
        <v>492</v>
      </c>
      <c r="G161" s="128" t="s">
        <v>100</v>
      </c>
      <c r="H161" s="128" t="s">
        <v>101</v>
      </c>
      <c r="I161" s="117" t="s">
        <v>107</v>
      </c>
    </row>
    <row r="162" spans="1:9" ht="15" thickBot="1" x14ac:dyDescent="0.4">
      <c r="A162" s="41"/>
      <c r="C162" s="6"/>
      <c r="E162" s="41"/>
      <c r="F162" s="41"/>
      <c r="G162" s="41">
        <f>E162-F162</f>
        <v>0</v>
      </c>
      <c r="H162" s="41"/>
      <c r="I162" s="41"/>
    </row>
    <row r="163" spans="1:9" x14ac:dyDescent="0.35">
      <c r="A163" s="114"/>
      <c r="I163" s="118"/>
    </row>
    <row r="164" spans="1:9" ht="15" thickBot="1" x14ac:dyDescent="0.4">
      <c r="A164" s="114" t="s">
        <v>94</v>
      </c>
      <c r="C164" t="s">
        <v>98</v>
      </c>
      <c r="E164" s="23" t="s">
        <v>99</v>
      </c>
      <c r="F164" s="23" t="s">
        <v>492</v>
      </c>
      <c r="G164" s="23" t="s">
        <v>100</v>
      </c>
      <c r="H164" s="23" t="s">
        <v>101</v>
      </c>
      <c r="I164" s="118" t="s">
        <v>107</v>
      </c>
    </row>
    <row r="165" spans="1:9" ht="15" thickBot="1" x14ac:dyDescent="0.4">
      <c r="A165" s="41"/>
      <c r="C165" s="6"/>
      <c r="E165" s="41"/>
      <c r="F165" s="41"/>
      <c r="G165" s="41">
        <f>E165-F165</f>
        <v>0</v>
      </c>
      <c r="H165" s="41"/>
      <c r="I165" s="41"/>
    </row>
    <row r="166" spans="1:9" x14ac:dyDescent="0.35">
      <c r="A166" s="114"/>
      <c r="I166" s="118"/>
    </row>
    <row r="167" spans="1:9" x14ac:dyDescent="0.35">
      <c r="A167" s="114"/>
      <c r="I167" s="118"/>
    </row>
    <row r="168" spans="1:9" ht="15" thickBot="1" x14ac:dyDescent="0.4">
      <c r="A168" s="114" t="s">
        <v>94</v>
      </c>
      <c r="C168" t="s">
        <v>98</v>
      </c>
      <c r="E168" s="23" t="s">
        <v>99</v>
      </c>
      <c r="F168" s="23" t="s">
        <v>492</v>
      </c>
      <c r="G168" s="23" t="s">
        <v>100</v>
      </c>
      <c r="H168" s="23" t="s">
        <v>101</v>
      </c>
      <c r="I168" s="118" t="s">
        <v>107</v>
      </c>
    </row>
    <row r="169" spans="1:9" ht="15" thickBot="1" x14ac:dyDescent="0.4">
      <c r="A169" s="41">
        <f>A162</f>
        <v>0</v>
      </c>
      <c r="C169" s="6"/>
      <c r="E169" s="41"/>
      <c r="F169" s="41"/>
      <c r="G169" s="41">
        <f>E169-F169</f>
        <v>0</v>
      </c>
      <c r="H169" s="41"/>
      <c r="I169" s="41"/>
    </row>
    <row r="170" spans="1:9" x14ac:dyDescent="0.35">
      <c r="A170" s="114"/>
      <c r="I170" s="118"/>
    </row>
    <row r="171" spans="1:9" ht="15" thickBot="1" x14ac:dyDescent="0.4">
      <c r="A171" s="114" t="s">
        <v>94</v>
      </c>
      <c r="C171" t="s">
        <v>98</v>
      </c>
      <c r="E171" s="23" t="s">
        <v>99</v>
      </c>
      <c r="F171" s="23" t="s">
        <v>492</v>
      </c>
      <c r="G171" s="23" t="s">
        <v>100</v>
      </c>
      <c r="H171" s="23" t="s">
        <v>101</v>
      </c>
      <c r="I171" s="118" t="s">
        <v>107</v>
      </c>
    </row>
    <row r="172" spans="1:9" ht="15" thickBot="1" x14ac:dyDescent="0.4">
      <c r="A172" s="41">
        <f>A165</f>
        <v>0</v>
      </c>
      <c r="C172" s="6"/>
      <c r="E172" s="41"/>
      <c r="F172" s="41"/>
      <c r="G172" s="41">
        <f>E172-F172</f>
        <v>0</v>
      </c>
      <c r="H172" s="41"/>
      <c r="I172" s="41"/>
    </row>
    <row r="173" spans="1:9" x14ac:dyDescent="0.35">
      <c r="A173" s="114"/>
      <c r="I173" s="118"/>
    </row>
    <row r="174" spans="1:9" ht="15" thickBot="1" x14ac:dyDescent="0.4">
      <c r="A174" s="114"/>
      <c r="B174" t="s">
        <v>102</v>
      </c>
      <c r="C174" s="23" t="s">
        <v>87</v>
      </c>
      <c r="E174" s="23" t="s">
        <v>103</v>
      </c>
      <c r="H174" s="23" t="s">
        <v>103</v>
      </c>
      <c r="I174" s="118"/>
    </row>
    <row r="175" spans="1:9" ht="15" thickBot="1" x14ac:dyDescent="0.4">
      <c r="A175" s="114">
        <f>A162</f>
        <v>0</v>
      </c>
      <c r="B175" s="6">
        <f>G162+G169</f>
        <v>0</v>
      </c>
      <c r="C175" s="8"/>
      <c r="D175" t="s">
        <v>94</v>
      </c>
      <c r="E175" s="41">
        <f>A162</f>
        <v>0</v>
      </c>
      <c r="G175" s="23" t="s">
        <v>94</v>
      </c>
      <c r="H175" s="41">
        <f>A165</f>
        <v>0</v>
      </c>
      <c r="I175" s="118"/>
    </row>
    <row r="176" spans="1:9" ht="15" thickBot="1" x14ac:dyDescent="0.4">
      <c r="A176" s="114">
        <f>A165</f>
        <v>0</v>
      </c>
      <c r="B176" s="6">
        <f>G165+G172</f>
        <v>0</v>
      </c>
      <c r="C176" s="8"/>
      <c r="D176" t="s">
        <v>87</v>
      </c>
      <c r="E176" s="8">
        <f>I162+I169+C175</f>
        <v>0</v>
      </c>
      <c r="G176" s="23" t="s">
        <v>87</v>
      </c>
      <c r="H176" s="8">
        <f>I165+I172+C176</f>
        <v>0</v>
      </c>
      <c r="I176" s="118"/>
    </row>
    <row r="177" spans="1:9" x14ac:dyDescent="0.35">
      <c r="A177" s="114"/>
      <c r="I177" s="118"/>
    </row>
    <row r="178" spans="1:9" x14ac:dyDescent="0.35">
      <c r="A178" s="114"/>
      <c r="I178" s="118"/>
    </row>
    <row r="179" spans="1:9" ht="15" thickBot="1" x14ac:dyDescent="0.4">
      <c r="A179" s="114"/>
      <c r="I179" s="118"/>
    </row>
    <row r="180" spans="1:9" ht="15" thickBot="1" x14ac:dyDescent="0.4">
      <c r="A180" s="113" t="s">
        <v>94</v>
      </c>
      <c r="B180" s="57"/>
      <c r="C180" s="57" t="s">
        <v>98</v>
      </c>
      <c r="D180" s="57"/>
      <c r="E180" s="128" t="s">
        <v>99</v>
      </c>
      <c r="F180" s="128" t="s">
        <v>492</v>
      </c>
      <c r="G180" s="128" t="s">
        <v>100</v>
      </c>
      <c r="H180" s="128" t="s">
        <v>101</v>
      </c>
      <c r="I180" s="117" t="s">
        <v>107</v>
      </c>
    </row>
    <row r="181" spans="1:9" ht="15" thickBot="1" x14ac:dyDescent="0.4">
      <c r="A181" s="41">
        <f>A162</f>
        <v>0</v>
      </c>
      <c r="C181" s="6"/>
      <c r="E181" s="41"/>
      <c r="F181" s="41"/>
      <c r="G181" s="41">
        <f>E181-F181</f>
        <v>0</v>
      </c>
      <c r="H181" s="41"/>
      <c r="I181" s="41"/>
    </row>
    <row r="182" spans="1:9" x14ac:dyDescent="0.35">
      <c r="A182" s="114"/>
      <c r="I182" s="118"/>
    </row>
    <row r="183" spans="1:9" ht="15" thickBot="1" x14ac:dyDescent="0.4">
      <c r="A183" s="114" t="s">
        <v>94</v>
      </c>
      <c r="C183" t="s">
        <v>98</v>
      </c>
      <c r="E183" s="23" t="s">
        <v>99</v>
      </c>
      <c r="F183" s="23" t="s">
        <v>492</v>
      </c>
      <c r="G183" s="23" t="s">
        <v>100</v>
      </c>
      <c r="H183" s="23" t="s">
        <v>101</v>
      </c>
      <c r="I183" s="118" t="s">
        <v>107</v>
      </c>
    </row>
    <row r="184" spans="1:9" ht="15" thickBot="1" x14ac:dyDescent="0.4">
      <c r="A184" s="41">
        <f>A165</f>
        <v>0</v>
      </c>
      <c r="C184" s="6"/>
      <c r="E184" s="41"/>
      <c r="F184" s="41"/>
      <c r="G184" s="41">
        <f>E184-F184</f>
        <v>0</v>
      </c>
      <c r="H184" s="41"/>
      <c r="I184" s="41"/>
    </row>
    <row r="185" spans="1:9" x14ac:dyDescent="0.35">
      <c r="A185" s="114"/>
      <c r="I185" s="118"/>
    </row>
    <row r="186" spans="1:9" x14ac:dyDescent="0.35">
      <c r="A186" s="114"/>
      <c r="I186" s="118"/>
    </row>
    <row r="187" spans="1:9" ht="15" thickBot="1" x14ac:dyDescent="0.4">
      <c r="A187" s="114" t="s">
        <v>94</v>
      </c>
      <c r="C187" t="s">
        <v>98</v>
      </c>
      <c r="E187" s="23" t="s">
        <v>99</v>
      </c>
      <c r="F187" s="23" t="s">
        <v>492</v>
      </c>
      <c r="G187" s="23" t="s">
        <v>100</v>
      </c>
      <c r="H187" s="23" t="s">
        <v>101</v>
      </c>
      <c r="I187" s="118" t="s">
        <v>107</v>
      </c>
    </row>
    <row r="188" spans="1:9" ht="15" thickBot="1" x14ac:dyDescent="0.4">
      <c r="A188" s="41">
        <f>A162</f>
        <v>0</v>
      </c>
      <c r="C188" s="6"/>
      <c r="E188" s="41"/>
      <c r="F188" s="41"/>
      <c r="G188" s="41">
        <f>E188-F188</f>
        <v>0</v>
      </c>
      <c r="H188" s="41"/>
      <c r="I188" s="41"/>
    </row>
    <row r="189" spans="1:9" x14ac:dyDescent="0.35">
      <c r="A189" s="114"/>
      <c r="I189" s="118"/>
    </row>
    <row r="190" spans="1:9" ht="15" thickBot="1" x14ac:dyDescent="0.4">
      <c r="A190" s="114" t="s">
        <v>94</v>
      </c>
      <c r="C190" t="s">
        <v>98</v>
      </c>
      <c r="E190" s="23" t="s">
        <v>99</v>
      </c>
      <c r="F190" s="23" t="s">
        <v>492</v>
      </c>
      <c r="G190" s="23" t="s">
        <v>100</v>
      </c>
      <c r="H190" s="23" t="s">
        <v>101</v>
      </c>
      <c r="I190" s="118" t="s">
        <v>107</v>
      </c>
    </row>
    <row r="191" spans="1:9" ht="15" thickBot="1" x14ac:dyDescent="0.4">
      <c r="A191" s="41">
        <f>A165</f>
        <v>0</v>
      </c>
      <c r="C191" s="6"/>
      <c r="E191" s="41"/>
      <c r="F191" s="41"/>
      <c r="G191" s="41">
        <f>E191-F191</f>
        <v>0</v>
      </c>
      <c r="H191" s="41"/>
      <c r="I191" s="41"/>
    </row>
    <row r="192" spans="1:9" x14ac:dyDescent="0.35">
      <c r="A192" s="114"/>
      <c r="I192" s="118"/>
    </row>
    <row r="193" spans="1:9" ht="15" thickBot="1" x14ac:dyDescent="0.4">
      <c r="A193" s="114"/>
      <c r="B193" t="s">
        <v>102</v>
      </c>
      <c r="C193" s="23" t="s">
        <v>87</v>
      </c>
      <c r="E193" s="23" t="s">
        <v>103</v>
      </c>
      <c r="H193" s="23" t="s">
        <v>103</v>
      </c>
      <c r="I193" s="118"/>
    </row>
    <row r="194" spans="1:9" ht="15" thickBot="1" x14ac:dyDescent="0.4">
      <c r="A194" s="114">
        <f>A181</f>
        <v>0</v>
      </c>
      <c r="B194" s="6">
        <f>G181+G188</f>
        <v>0</v>
      </c>
      <c r="C194" s="8"/>
      <c r="D194" t="s">
        <v>94</v>
      </c>
      <c r="E194" s="41">
        <f>A181</f>
        <v>0</v>
      </c>
      <c r="G194" s="23" t="s">
        <v>94</v>
      </c>
      <c r="H194" s="41">
        <f>A184</f>
        <v>0</v>
      </c>
      <c r="I194" s="118"/>
    </row>
    <row r="195" spans="1:9" ht="15" thickBot="1" x14ac:dyDescent="0.4">
      <c r="A195" s="114">
        <f>A184</f>
        <v>0</v>
      </c>
      <c r="B195" s="6">
        <f>G184+G191</f>
        <v>0</v>
      </c>
      <c r="C195" s="8"/>
      <c r="D195" t="s">
        <v>87</v>
      </c>
      <c r="E195" s="8">
        <f>I181+I188+C194</f>
        <v>0</v>
      </c>
      <c r="G195" s="23" t="s">
        <v>87</v>
      </c>
      <c r="H195" s="8">
        <f>I184+I191+C195</f>
        <v>0</v>
      </c>
      <c r="I195" s="118"/>
    </row>
    <row r="196" spans="1:9" ht="44" thickBot="1" x14ac:dyDescent="0.4">
      <c r="A196" s="115" t="s">
        <v>104</v>
      </c>
      <c r="B196" s="9" t="s">
        <v>105</v>
      </c>
      <c r="C196" s="10" t="s">
        <v>87</v>
      </c>
      <c r="D196" s="9"/>
      <c r="E196" s="10" t="s">
        <v>106</v>
      </c>
      <c r="F196" s="10"/>
      <c r="G196" s="10" t="s">
        <v>36</v>
      </c>
      <c r="H196" s="10" t="s">
        <v>87</v>
      </c>
      <c r="I196" s="120"/>
    </row>
    <row r="197" spans="1:9" ht="15" thickBot="1" x14ac:dyDescent="0.4">
      <c r="A197" s="12">
        <f>A162</f>
        <v>0</v>
      </c>
      <c r="B197" s="11">
        <f>B175+B194</f>
        <v>0</v>
      </c>
      <c r="C197" s="12"/>
      <c r="D197" s="68"/>
      <c r="E197" s="192"/>
      <c r="F197" s="192"/>
      <c r="G197" s="12">
        <f>A162</f>
        <v>0</v>
      </c>
      <c r="H197" s="12">
        <f>E176+E195+C197</f>
        <v>0</v>
      </c>
      <c r="I197" s="121"/>
    </row>
    <row r="198" spans="1:9" ht="15" thickBot="1" x14ac:dyDescent="0.4">
      <c r="A198" s="12">
        <f>A165</f>
        <v>0</v>
      </c>
      <c r="B198" s="11">
        <f>B176+B195</f>
        <v>0</v>
      </c>
      <c r="C198" s="12"/>
      <c r="D198" s="68"/>
      <c r="E198" s="192"/>
      <c r="F198" s="192"/>
      <c r="G198" s="194">
        <f>A165</f>
        <v>0</v>
      </c>
      <c r="H198" s="12">
        <f>H176+H195+C198</f>
        <v>0</v>
      </c>
      <c r="I198" s="121"/>
    </row>
    <row r="199" spans="1:9" ht="15" thickBot="1" x14ac:dyDescent="0.4">
      <c r="A199" s="116"/>
      <c r="B199" s="13"/>
      <c r="C199" s="13"/>
      <c r="D199" s="13"/>
      <c r="E199" s="193"/>
      <c r="F199" s="193"/>
      <c r="G199" s="193"/>
      <c r="H199" s="193"/>
      <c r="I199" s="119"/>
    </row>
    <row r="200" spans="1:9" ht="15" thickBot="1" x14ac:dyDescent="0.4"/>
    <row r="201" spans="1:9" ht="16" thickBot="1" x14ac:dyDescent="0.4">
      <c r="A201" s="113" t="s">
        <v>94</v>
      </c>
      <c r="B201" s="19">
        <f>$B$1</f>
        <v>0</v>
      </c>
      <c r="C201" s="57" t="s">
        <v>98</v>
      </c>
      <c r="D201" s="57"/>
      <c r="E201" s="128" t="s">
        <v>99</v>
      </c>
      <c r="F201" s="128" t="s">
        <v>492</v>
      </c>
      <c r="G201" s="128" t="s">
        <v>100</v>
      </c>
      <c r="H201" s="128" t="s">
        <v>101</v>
      </c>
      <c r="I201" s="117" t="s">
        <v>107</v>
      </c>
    </row>
    <row r="202" spans="1:9" ht="15" thickBot="1" x14ac:dyDescent="0.4">
      <c r="A202" s="41"/>
      <c r="C202" s="15"/>
      <c r="E202" s="41"/>
      <c r="F202" s="41"/>
      <c r="G202" s="41">
        <f>E202-F202</f>
        <v>0</v>
      </c>
      <c r="H202" s="41"/>
      <c r="I202" s="41"/>
    </row>
    <row r="203" spans="1:9" x14ac:dyDescent="0.35">
      <c r="A203" s="114"/>
      <c r="I203" s="118"/>
    </row>
    <row r="204" spans="1:9" ht="15" thickBot="1" x14ac:dyDescent="0.4">
      <c r="A204" s="114" t="s">
        <v>94</v>
      </c>
      <c r="C204" t="s">
        <v>98</v>
      </c>
      <c r="E204" s="23" t="s">
        <v>99</v>
      </c>
      <c r="F204" s="23" t="s">
        <v>492</v>
      </c>
      <c r="G204" s="23" t="s">
        <v>100</v>
      </c>
      <c r="H204" s="23" t="s">
        <v>101</v>
      </c>
      <c r="I204" s="118" t="s">
        <v>107</v>
      </c>
    </row>
    <row r="205" spans="1:9" ht="15" thickBot="1" x14ac:dyDescent="0.4">
      <c r="A205" s="41"/>
      <c r="C205" s="6"/>
      <c r="E205" s="41"/>
      <c r="F205" s="41"/>
      <c r="G205" s="41">
        <f>E205-F205</f>
        <v>0</v>
      </c>
      <c r="H205" s="41"/>
      <c r="I205" s="41"/>
    </row>
    <row r="206" spans="1:9" x14ac:dyDescent="0.35">
      <c r="A206" s="114"/>
      <c r="I206" s="118"/>
    </row>
    <row r="207" spans="1:9" x14ac:dyDescent="0.35">
      <c r="A207" s="114"/>
      <c r="I207" s="118"/>
    </row>
    <row r="208" spans="1:9" ht="15" thickBot="1" x14ac:dyDescent="0.4">
      <c r="A208" s="114" t="s">
        <v>94</v>
      </c>
      <c r="C208" t="s">
        <v>98</v>
      </c>
      <c r="E208" s="23" t="s">
        <v>99</v>
      </c>
      <c r="F208" s="23" t="s">
        <v>492</v>
      </c>
      <c r="G208" s="23" t="s">
        <v>100</v>
      </c>
      <c r="H208" s="23" t="s">
        <v>101</v>
      </c>
      <c r="I208" s="118" t="s">
        <v>107</v>
      </c>
    </row>
    <row r="209" spans="1:9" ht="15" thickBot="1" x14ac:dyDescent="0.4">
      <c r="A209" s="41">
        <f>A202</f>
        <v>0</v>
      </c>
      <c r="C209" s="15"/>
      <c r="E209" s="41"/>
      <c r="F209" s="41"/>
      <c r="G209" s="41">
        <f>E209-F209</f>
        <v>0</v>
      </c>
      <c r="H209" s="41"/>
      <c r="I209" s="41"/>
    </row>
    <row r="210" spans="1:9" x14ac:dyDescent="0.35">
      <c r="A210" s="114"/>
      <c r="I210" s="118"/>
    </row>
    <row r="211" spans="1:9" ht="15" thickBot="1" x14ac:dyDescent="0.4">
      <c r="A211" s="114" t="s">
        <v>94</v>
      </c>
      <c r="C211" t="s">
        <v>98</v>
      </c>
      <c r="E211" s="23" t="s">
        <v>99</v>
      </c>
      <c r="F211" s="23" t="s">
        <v>492</v>
      </c>
      <c r="G211" s="23" t="s">
        <v>100</v>
      </c>
      <c r="H211" s="23" t="s">
        <v>101</v>
      </c>
      <c r="I211" s="118" t="s">
        <v>107</v>
      </c>
    </row>
    <row r="212" spans="1:9" ht="15" thickBot="1" x14ac:dyDescent="0.4">
      <c r="A212" s="41">
        <f>A205</f>
        <v>0</v>
      </c>
      <c r="C212" s="6"/>
      <c r="E212" s="41"/>
      <c r="F212" s="41"/>
      <c r="G212" s="41">
        <f>E212-F212</f>
        <v>0</v>
      </c>
      <c r="H212" s="41"/>
      <c r="I212" s="41"/>
    </row>
    <row r="213" spans="1:9" x14ac:dyDescent="0.35">
      <c r="A213" s="114"/>
      <c r="I213" s="118"/>
    </row>
    <row r="214" spans="1:9" ht="15" thickBot="1" x14ac:dyDescent="0.4">
      <c r="A214" s="114"/>
      <c r="B214" t="s">
        <v>102</v>
      </c>
      <c r="C214" s="23" t="s">
        <v>87</v>
      </c>
      <c r="E214" s="23" t="s">
        <v>103</v>
      </c>
      <c r="H214" s="23" t="s">
        <v>103</v>
      </c>
      <c r="I214" s="118"/>
    </row>
    <row r="215" spans="1:9" ht="15" thickBot="1" x14ac:dyDescent="0.4">
      <c r="A215" s="114">
        <f>A202</f>
        <v>0</v>
      </c>
      <c r="B215" s="6">
        <f>G202+G209</f>
        <v>0</v>
      </c>
      <c r="C215" s="8"/>
      <c r="D215" t="s">
        <v>94</v>
      </c>
      <c r="E215" s="41">
        <f>A202</f>
        <v>0</v>
      </c>
      <c r="G215" s="23" t="s">
        <v>94</v>
      </c>
      <c r="H215" s="41">
        <f>A205</f>
        <v>0</v>
      </c>
      <c r="I215" s="118"/>
    </row>
    <row r="216" spans="1:9" ht="15" thickBot="1" x14ac:dyDescent="0.4">
      <c r="A216" s="114">
        <f>A205</f>
        <v>0</v>
      </c>
      <c r="B216" s="6">
        <f>G205+G212</f>
        <v>0</v>
      </c>
      <c r="C216" s="8"/>
      <c r="D216" t="s">
        <v>87</v>
      </c>
      <c r="E216" s="8">
        <f>I202+I209+C215</f>
        <v>0</v>
      </c>
      <c r="G216" s="23" t="s">
        <v>87</v>
      </c>
      <c r="H216" s="8">
        <f>I205+I212+C216</f>
        <v>0</v>
      </c>
      <c r="I216" s="118"/>
    </row>
    <row r="217" spans="1:9" x14ac:dyDescent="0.35">
      <c r="A217" s="114"/>
      <c r="I217" s="118"/>
    </row>
    <row r="218" spans="1:9" x14ac:dyDescent="0.35">
      <c r="A218" s="114"/>
      <c r="I218" s="118"/>
    </row>
    <row r="219" spans="1:9" ht="15" thickBot="1" x14ac:dyDescent="0.4">
      <c r="A219" s="114"/>
      <c r="I219" s="118"/>
    </row>
    <row r="220" spans="1:9" ht="15" thickBot="1" x14ac:dyDescent="0.4">
      <c r="A220" s="113" t="s">
        <v>94</v>
      </c>
      <c r="B220" s="57"/>
      <c r="C220" s="57" t="s">
        <v>98</v>
      </c>
      <c r="D220" s="57"/>
      <c r="E220" s="128" t="s">
        <v>99</v>
      </c>
      <c r="F220" s="128" t="s">
        <v>492</v>
      </c>
      <c r="G220" s="128" t="s">
        <v>100</v>
      </c>
      <c r="H220" s="128" t="s">
        <v>101</v>
      </c>
      <c r="I220" s="117" t="s">
        <v>107</v>
      </c>
    </row>
    <row r="221" spans="1:9" ht="15" thickBot="1" x14ac:dyDescent="0.4">
      <c r="A221" s="41">
        <f>A202</f>
        <v>0</v>
      </c>
      <c r="C221" s="6"/>
      <c r="E221" s="41"/>
      <c r="F221" s="41"/>
      <c r="G221" s="41">
        <f>E221-F221</f>
        <v>0</v>
      </c>
      <c r="H221" s="41"/>
      <c r="I221" s="41"/>
    </row>
    <row r="222" spans="1:9" x14ac:dyDescent="0.35">
      <c r="A222" s="114"/>
      <c r="I222" s="118"/>
    </row>
    <row r="223" spans="1:9" ht="15" thickBot="1" x14ac:dyDescent="0.4">
      <c r="A223" s="114" t="s">
        <v>94</v>
      </c>
      <c r="C223" t="s">
        <v>98</v>
      </c>
      <c r="E223" s="23" t="s">
        <v>99</v>
      </c>
      <c r="F223" s="23" t="s">
        <v>492</v>
      </c>
      <c r="G223" s="23" t="s">
        <v>100</v>
      </c>
      <c r="H223" s="23" t="s">
        <v>101</v>
      </c>
      <c r="I223" s="118" t="s">
        <v>107</v>
      </c>
    </row>
    <row r="224" spans="1:9" ht="15" thickBot="1" x14ac:dyDescent="0.4">
      <c r="A224" s="41">
        <f>A205</f>
        <v>0</v>
      </c>
      <c r="C224" s="6"/>
      <c r="E224" s="41"/>
      <c r="F224" s="41"/>
      <c r="G224" s="41">
        <f>E224-F224</f>
        <v>0</v>
      </c>
      <c r="H224" s="41"/>
      <c r="I224" s="41"/>
    </row>
    <row r="225" spans="1:9" x14ac:dyDescent="0.35">
      <c r="A225" s="114"/>
      <c r="I225" s="118"/>
    </row>
    <row r="226" spans="1:9" x14ac:dyDescent="0.35">
      <c r="A226" s="114"/>
      <c r="I226" s="118"/>
    </row>
    <row r="227" spans="1:9" ht="15" thickBot="1" x14ac:dyDescent="0.4">
      <c r="A227" s="114" t="s">
        <v>94</v>
      </c>
      <c r="C227" t="s">
        <v>98</v>
      </c>
      <c r="E227" s="23" t="s">
        <v>99</v>
      </c>
      <c r="F227" s="23" t="s">
        <v>492</v>
      </c>
      <c r="G227" s="23" t="s">
        <v>100</v>
      </c>
      <c r="H227" s="23" t="s">
        <v>101</v>
      </c>
      <c r="I227" s="118" t="s">
        <v>107</v>
      </c>
    </row>
    <row r="228" spans="1:9" ht="15" thickBot="1" x14ac:dyDescent="0.4">
      <c r="A228" s="41">
        <f>A202</f>
        <v>0</v>
      </c>
      <c r="C228" s="15"/>
      <c r="E228" s="41"/>
      <c r="F228" s="41"/>
      <c r="G228" s="41">
        <f>E228-F228</f>
        <v>0</v>
      </c>
      <c r="H228" s="41"/>
      <c r="I228" s="41"/>
    </row>
    <row r="229" spans="1:9" x14ac:dyDescent="0.35">
      <c r="A229" s="114"/>
      <c r="I229" s="118"/>
    </row>
    <row r="230" spans="1:9" ht="15" thickBot="1" x14ac:dyDescent="0.4">
      <c r="A230" s="114" t="s">
        <v>94</v>
      </c>
      <c r="C230" t="s">
        <v>98</v>
      </c>
      <c r="E230" s="23" t="s">
        <v>99</v>
      </c>
      <c r="F230" s="23" t="s">
        <v>492</v>
      </c>
      <c r="G230" s="23" t="s">
        <v>100</v>
      </c>
      <c r="H230" s="23" t="s">
        <v>101</v>
      </c>
      <c r="I230" s="118" t="s">
        <v>107</v>
      </c>
    </row>
    <row r="231" spans="1:9" ht="15" thickBot="1" x14ac:dyDescent="0.4">
      <c r="A231" s="41">
        <f>A205</f>
        <v>0</v>
      </c>
      <c r="C231" s="15"/>
      <c r="E231" s="41"/>
      <c r="F231" s="41"/>
      <c r="G231" s="41">
        <f>E231-F231</f>
        <v>0</v>
      </c>
      <c r="H231" s="41"/>
      <c r="I231" s="41"/>
    </row>
    <row r="232" spans="1:9" x14ac:dyDescent="0.35">
      <c r="A232" s="114"/>
      <c r="I232" s="118"/>
    </row>
    <row r="233" spans="1:9" ht="15" thickBot="1" x14ac:dyDescent="0.4">
      <c r="A233" s="114"/>
      <c r="B233" t="s">
        <v>102</v>
      </c>
      <c r="C233" s="23" t="s">
        <v>87</v>
      </c>
      <c r="E233" s="23" t="s">
        <v>103</v>
      </c>
      <c r="H233" s="23" t="s">
        <v>103</v>
      </c>
      <c r="I233" s="118"/>
    </row>
    <row r="234" spans="1:9" ht="15" thickBot="1" x14ac:dyDescent="0.4">
      <c r="A234" s="114">
        <f>A221</f>
        <v>0</v>
      </c>
      <c r="B234" s="6">
        <f>G221+G228</f>
        <v>0</v>
      </c>
      <c r="C234" s="8"/>
      <c r="D234" t="s">
        <v>94</v>
      </c>
      <c r="E234" s="41">
        <f>A221</f>
        <v>0</v>
      </c>
      <c r="G234" s="23" t="s">
        <v>94</v>
      </c>
      <c r="H234" s="41">
        <f>A224</f>
        <v>0</v>
      </c>
      <c r="I234" s="118"/>
    </row>
    <row r="235" spans="1:9" ht="15" thickBot="1" x14ac:dyDescent="0.4">
      <c r="A235" s="114">
        <f>A224</f>
        <v>0</v>
      </c>
      <c r="B235" s="6">
        <f>G224+G231</f>
        <v>0</v>
      </c>
      <c r="C235" s="8"/>
      <c r="D235" t="s">
        <v>87</v>
      </c>
      <c r="E235" s="8">
        <f>I221+I228+C234</f>
        <v>0</v>
      </c>
      <c r="G235" s="23" t="s">
        <v>87</v>
      </c>
      <c r="H235" s="8">
        <f>I224+I231+C235</f>
        <v>0</v>
      </c>
      <c r="I235" s="118"/>
    </row>
    <row r="236" spans="1:9" ht="44" thickBot="1" x14ac:dyDescent="0.4">
      <c r="A236" s="115" t="s">
        <v>104</v>
      </c>
      <c r="B236" s="9" t="s">
        <v>105</v>
      </c>
      <c r="C236" s="10" t="s">
        <v>87</v>
      </c>
      <c r="D236" s="9"/>
      <c r="E236" s="10" t="s">
        <v>106</v>
      </c>
      <c r="F236" s="10"/>
      <c r="G236" s="10" t="s">
        <v>36</v>
      </c>
      <c r="H236" s="10" t="s">
        <v>87</v>
      </c>
      <c r="I236" s="120"/>
    </row>
    <row r="237" spans="1:9" ht="15" thickBot="1" x14ac:dyDescent="0.4">
      <c r="A237" s="12">
        <f>A202</f>
        <v>0</v>
      </c>
      <c r="B237" s="11">
        <f>B215+B234</f>
        <v>0</v>
      </c>
      <c r="C237" s="12"/>
      <c r="D237" s="68"/>
      <c r="E237" s="192"/>
      <c r="F237" s="192"/>
      <c r="G237" s="12">
        <f>A202</f>
        <v>0</v>
      </c>
      <c r="H237" s="12">
        <f>E216+E235+C237</f>
        <v>0</v>
      </c>
      <c r="I237" s="121"/>
    </row>
    <row r="238" spans="1:9" ht="15" thickBot="1" x14ac:dyDescent="0.4">
      <c r="A238" s="12">
        <f>A205</f>
        <v>0</v>
      </c>
      <c r="B238" s="11">
        <f>B216+B235</f>
        <v>0</v>
      </c>
      <c r="C238" s="12"/>
      <c r="D238" s="68"/>
      <c r="E238" s="192"/>
      <c r="F238" s="192"/>
      <c r="G238" s="194">
        <f>A205</f>
        <v>0</v>
      </c>
      <c r="H238" s="12">
        <f>H216+H235+C238</f>
        <v>0</v>
      </c>
      <c r="I238" s="121"/>
    </row>
    <row r="239" spans="1:9" ht="15" thickBot="1" x14ac:dyDescent="0.4">
      <c r="A239" s="116"/>
      <c r="B239" s="13"/>
      <c r="C239" s="13"/>
      <c r="D239" s="13"/>
      <c r="E239" s="193"/>
      <c r="F239" s="193"/>
      <c r="G239" s="193"/>
      <c r="H239" s="193"/>
      <c r="I239" s="119"/>
    </row>
    <row r="240" spans="1:9" ht="15" thickBot="1" x14ac:dyDescent="0.4">
      <c r="I240" s="122"/>
    </row>
    <row r="241" spans="1:9" ht="16" thickBot="1" x14ac:dyDescent="0.4">
      <c r="A241" s="113" t="s">
        <v>94</v>
      </c>
      <c r="B241" s="19">
        <f>$B$1</f>
        <v>0</v>
      </c>
      <c r="C241" s="57" t="s">
        <v>98</v>
      </c>
      <c r="D241" s="57"/>
      <c r="E241" s="128" t="s">
        <v>99</v>
      </c>
      <c r="F241" s="128" t="s">
        <v>492</v>
      </c>
      <c r="G241" s="128" t="s">
        <v>100</v>
      </c>
      <c r="H241" s="128" t="s">
        <v>101</v>
      </c>
      <c r="I241" s="117" t="s">
        <v>107</v>
      </c>
    </row>
    <row r="242" spans="1:9" ht="15" thickBot="1" x14ac:dyDescent="0.4">
      <c r="A242" s="41"/>
      <c r="C242" s="6"/>
      <c r="E242" s="41"/>
      <c r="F242" s="41"/>
      <c r="G242" s="41">
        <f>E242-F242</f>
        <v>0</v>
      </c>
      <c r="H242" s="41"/>
      <c r="I242" s="41"/>
    </row>
    <row r="243" spans="1:9" x14ac:dyDescent="0.35">
      <c r="A243" s="114"/>
      <c r="I243" s="118"/>
    </row>
    <row r="244" spans="1:9" ht="15" thickBot="1" x14ac:dyDescent="0.4">
      <c r="A244" s="114" t="s">
        <v>94</v>
      </c>
      <c r="C244" t="s">
        <v>98</v>
      </c>
      <c r="E244" s="23" t="s">
        <v>99</v>
      </c>
      <c r="F244" s="23" t="s">
        <v>492</v>
      </c>
      <c r="G244" s="23" t="s">
        <v>100</v>
      </c>
      <c r="H244" s="23" t="s">
        <v>101</v>
      </c>
      <c r="I244" s="118" t="s">
        <v>107</v>
      </c>
    </row>
    <row r="245" spans="1:9" ht="15" thickBot="1" x14ac:dyDescent="0.4">
      <c r="A245" s="41"/>
      <c r="C245" s="6"/>
      <c r="E245" s="41"/>
      <c r="F245" s="41"/>
      <c r="G245" s="41">
        <f>E245-F245</f>
        <v>0</v>
      </c>
      <c r="H245" s="41"/>
      <c r="I245" s="41"/>
    </row>
    <row r="246" spans="1:9" x14ac:dyDescent="0.35">
      <c r="A246" s="114"/>
      <c r="I246" s="118"/>
    </row>
    <row r="247" spans="1:9" x14ac:dyDescent="0.35">
      <c r="A247" s="114"/>
      <c r="I247" s="118"/>
    </row>
    <row r="248" spans="1:9" ht="15" thickBot="1" x14ac:dyDescent="0.4">
      <c r="A248" s="114" t="s">
        <v>94</v>
      </c>
      <c r="C248" t="s">
        <v>98</v>
      </c>
      <c r="E248" s="23" t="s">
        <v>99</v>
      </c>
      <c r="F248" s="23" t="s">
        <v>492</v>
      </c>
      <c r="G248" s="23" t="s">
        <v>100</v>
      </c>
      <c r="H248" s="23" t="s">
        <v>101</v>
      </c>
      <c r="I248" s="118" t="s">
        <v>107</v>
      </c>
    </row>
    <row r="249" spans="1:9" ht="15" thickBot="1" x14ac:dyDescent="0.4">
      <c r="A249" s="41">
        <f>A242</f>
        <v>0</v>
      </c>
      <c r="C249" s="15"/>
      <c r="E249" s="41"/>
      <c r="F249" s="41"/>
      <c r="G249" s="41">
        <f>E249-F249</f>
        <v>0</v>
      </c>
      <c r="H249" s="41"/>
      <c r="I249" s="41"/>
    </row>
    <row r="250" spans="1:9" x14ac:dyDescent="0.35">
      <c r="A250" s="114"/>
      <c r="I250" s="118"/>
    </row>
    <row r="251" spans="1:9" ht="15" thickBot="1" x14ac:dyDescent="0.4">
      <c r="A251" s="114" t="s">
        <v>94</v>
      </c>
      <c r="C251" t="s">
        <v>98</v>
      </c>
      <c r="E251" s="23" t="s">
        <v>99</v>
      </c>
      <c r="F251" s="23" t="s">
        <v>492</v>
      </c>
      <c r="G251" s="23" t="s">
        <v>100</v>
      </c>
      <c r="H251" s="23" t="s">
        <v>101</v>
      </c>
      <c r="I251" s="118" t="s">
        <v>107</v>
      </c>
    </row>
    <row r="252" spans="1:9" ht="15" thickBot="1" x14ac:dyDescent="0.4">
      <c r="A252" s="41">
        <f>A245</f>
        <v>0</v>
      </c>
      <c r="C252" s="6"/>
      <c r="E252" s="41"/>
      <c r="F252" s="41"/>
      <c r="G252" s="41">
        <f>E252-F252</f>
        <v>0</v>
      </c>
      <c r="H252" s="41"/>
      <c r="I252" s="41"/>
    </row>
    <row r="253" spans="1:9" x14ac:dyDescent="0.35">
      <c r="A253" s="114"/>
      <c r="I253" s="118"/>
    </row>
    <row r="254" spans="1:9" ht="15" thickBot="1" x14ac:dyDescent="0.4">
      <c r="A254" s="114"/>
      <c r="B254" t="s">
        <v>102</v>
      </c>
      <c r="C254" s="23" t="s">
        <v>87</v>
      </c>
      <c r="E254" s="23" t="s">
        <v>103</v>
      </c>
      <c r="H254" s="23" t="s">
        <v>103</v>
      </c>
      <c r="I254" s="118"/>
    </row>
    <row r="255" spans="1:9" ht="15" thickBot="1" x14ac:dyDescent="0.4">
      <c r="A255" s="114">
        <f>A242</f>
        <v>0</v>
      </c>
      <c r="B255" s="6">
        <f>G242+G249</f>
        <v>0</v>
      </c>
      <c r="C255" s="8"/>
      <c r="D255" t="s">
        <v>94</v>
      </c>
      <c r="E255" s="41">
        <f>A242</f>
        <v>0</v>
      </c>
      <c r="G255" s="23" t="s">
        <v>94</v>
      </c>
      <c r="H255" s="41">
        <f>A245</f>
        <v>0</v>
      </c>
      <c r="I255" s="118"/>
    </row>
    <row r="256" spans="1:9" ht="15" thickBot="1" x14ac:dyDescent="0.4">
      <c r="A256" s="114">
        <f>A245</f>
        <v>0</v>
      </c>
      <c r="B256" s="6">
        <f>G245+G252</f>
        <v>0</v>
      </c>
      <c r="C256" s="8"/>
      <c r="D256" t="s">
        <v>87</v>
      </c>
      <c r="E256" s="8">
        <f>I242+I249+C255</f>
        <v>0</v>
      </c>
      <c r="G256" s="23" t="s">
        <v>87</v>
      </c>
      <c r="H256" s="8">
        <f>I245+I252+C256</f>
        <v>0</v>
      </c>
      <c r="I256" s="118"/>
    </row>
    <row r="257" spans="1:9" x14ac:dyDescent="0.35">
      <c r="A257" s="114"/>
      <c r="I257" s="118"/>
    </row>
    <row r="258" spans="1:9" x14ac:dyDescent="0.35">
      <c r="A258" s="114"/>
      <c r="I258" s="118"/>
    </row>
    <row r="259" spans="1:9" ht="15" thickBot="1" x14ac:dyDescent="0.4">
      <c r="A259" s="114"/>
      <c r="I259" s="118"/>
    </row>
    <row r="260" spans="1:9" ht="15" thickBot="1" x14ac:dyDescent="0.4">
      <c r="A260" s="113" t="s">
        <v>94</v>
      </c>
      <c r="B260" s="57"/>
      <c r="C260" s="57" t="s">
        <v>98</v>
      </c>
      <c r="D260" s="57"/>
      <c r="E260" s="128" t="s">
        <v>99</v>
      </c>
      <c r="F260" s="128" t="s">
        <v>492</v>
      </c>
      <c r="G260" s="128" t="s">
        <v>100</v>
      </c>
      <c r="H260" s="128" t="s">
        <v>101</v>
      </c>
      <c r="I260" s="117" t="s">
        <v>107</v>
      </c>
    </row>
    <row r="261" spans="1:9" ht="15" thickBot="1" x14ac:dyDescent="0.4">
      <c r="A261" s="41">
        <f>A242</f>
        <v>0</v>
      </c>
      <c r="C261" s="15"/>
      <c r="E261" s="41"/>
      <c r="F261" s="41"/>
      <c r="G261" s="41">
        <f>E261-F261</f>
        <v>0</v>
      </c>
      <c r="H261" s="41"/>
      <c r="I261" s="41"/>
    </row>
    <row r="262" spans="1:9" x14ac:dyDescent="0.35">
      <c r="A262" s="114"/>
      <c r="I262" s="118"/>
    </row>
    <row r="263" spans="1:9" ht="15" thickBot="1" x14ac:dyDescent="0.4">
      <c r="A263" s="114" t="s">
        <v>94</v>
      </c>
      <c r="C263" t="s">
        <v>98</v>
      </c>
      <c r="E263" s="23" t="s">
        <v>99</v>
      </c>
      <c r="F263" s="23" t="s">
        <v>492</v>
      </c>
      <c r="G263" s="23" t="s">
        <v>100</v>
      </c>
      <c r="H263" s="23" t="s">
        <v>101</v>
      </c>
      <c r="I263" s="118" t="s">
        <v>107</v>
      </c>
    </row>
    <row r="264" spans="1:9" ht="15" thickBot="1" x14ac:dyDescent="0.4">
      <c r="A264" s="41">
        <f>A245</f>
        <v>0</v>
      </c>
      <c r="C264" s="6"/>
      <c r="E264" s="41"/>
      <c r="F264" s="41"/>
      <c r="G264" s="41">
        <f>E264-F264</f>
        <v>0</v>
      </c>
      <c r="H264" s="41"/>
      <c r="I264" s="41"/>
    </row>
    <row r="265" spans="1:9" x14ac:dyDescent="0.35">
      <c r="A265" s="114"/>
      <c r="I265" s="118"/>
    </row>
    <row r="266" spans="1:9" x14ac:dyDescent="0.35">
      <c r="A266" s="114"/>
      <c r="I266" s="118"/>
    </row>
    <row r="267" spans="1:9" ht="15" thickBot="1" x14ac:dyDescent="0.4">
      <c r="A267" s="114" t="s">
        <v>94</v>
      </c>
      <c r="C267" t="s">
        <v>98</v>
      </c>
      <c r="E267" s="23" t="s">
        <v>99</v>
      </c>
      <c r="F267" s="23" t="s">
        <v>492</v>
      </c>
      <c r="G267" s="23" t="s">
        <v>100</v>
      </c>
      <c r="H267" s="23" t="s">
        <v>101</v>
      </c>
      <c r="I267" s="118" t="s">
        <v>107</v>
      </c>
    </row>
    <row r="268" spans="1:9" ht="15" thickBot="1" x14ac:dyDescent="0.4">
      <c r="A268" s="41">
        <f>A242</f>
        <v>0</v>
      </c>
      <c r="C268" s="6"/>
      <c r="E268" s="41"/>
      <c r="F268" s="41"/>
      <c r="G268" s="41">
        <f>E268-F268</f>
        <v>0</v>
      </c>
      <c r="H268" s="41"/>
      <c r="I268" s="41"/>
    </row>
    <row r="269" spans="1:9" x14ac:dyDescent="0.35">
      <c r="A269" s="114"/>
      <c r="I269" s="118"/>
    </row>
    <row r="270" spans="1:9" ht="15" thickBot="1" x14ac:dyDescent="0.4">
      <c r="A270" s="114" t="s">
        <v>94</v>
      </c>
      <c r="C270" t="s">
        <v>98</v>
      </c>
      <c r="E270" s="23" t="s">
        <v>99</v>
      </c>
      <c r="F270" s="23" t="s">
        <v>492</v>
      </c>
      <c r="G270" s="23" t="s">
        <v>100</v>
      </c>
      <c r="H270" s="23" t="s">
        <v>101</v>
      </c>
      <c r="I270" s="118" t="s">
        <v>107</v>
      </c>
    </row>
    <row r="271" spans="1:9" ht="15" thickBot="1" x14ac:dyDescent="0.4">
      <c r="A271" s="41">
        <f>A245</f>
        <v>0</v>
      </c>
      <c r="C271" s="6"/>
      <c r="E271" s="41"/>
      <c r="F271" s="41"/>
      <c r="G271" s="41">
        <f>E271-F271</f>
        <v>0</v>
      </c>
      <c r="H271" s="41"/>
      <c r="I271" s="41"/>
    </row>
    <row r="272" spans="1:9" x14ac:dyDescent="0.35">
      <c r="A272" s="114"/>
      <c r="I272" s="118"/>
    </row>
    <row r="273" spans="1:9" ht="15" thickBot="1" x14ac:dyDescent="0.4">
      <c r="A273" s="114"/>
      <c r="B273" t="s">
        <v>102</v>
      </c>
      <c r="C273" s="23" t="s">
        <v>87</v>
      </c>
      <c r="E273" s="23" t="s">
        <v>103</v>
      </c>
      <c r="H273" s="23" t="s">
        <v>103</v>
      </c>
      <c r="I273" s="118"/>
    </row>
    <row r="274" spans="1:9" ht="15" thickBot="1" x14ac:dyDescent="0.4">
      <c r="A274" s="114">
        <f>A261</f>
        <v>0</v>
      </c>
      <c r="B274" s="6">
        <f>G261+G268</f>
        <v>0</v>
      </c>
      <c r="C274" s="8"/>
      <c r="D274" t="s">
        <v>94</v>
      </c>
      <c r="E274" s="41">
        <f>A261</f>
        <v>0</v>
      </c>
      <c r="G274" s="23" t="s">
        <v>94</v>
      </c>
      <c r="H274" s="41">
        <f>A264</f>
        <v>0</v>
      </c>
      <c r="I274" s="118"/>
    </row>
    <row r="275" spans="1:9" ht="15" thickBot="1" x14ac:dyDescent="0.4">
      <c r="A275" s="114">
        <f>A264</f>
        <v>0</v>
      </c>
      <c r="B275" s="6">
        <f>G264+G271</f>
        <v>0</v>
      </c>
      <c r="C275" s="8"/>
      <c r="D275" t="s">
        <v>87</v>
      </c>
      <c r="E275" s="8">
        <f>I261+I268+C274</f>
        <v>0</v>
      </c>
      <c r="G275" s="23" t="s">
        <v>87</v>
      </c>
      <c r="H275" s="8">
        <f>I264+I271+C275</f>
        <v>0</v>
      </c>
      <c r="I275" s="118"/>
    </row>
    <row r="276" spans="1:9" ht="44" thickBot="1" x14ac:dyDescent="0.4">
      <c r="A276" s="115" t="s">
        <v>104</v>
      </c>
      <c r="B276" s="9" t="s">
        <v>105</v>
      </c>
      <c r="C276" s="10" t="s">
        <v>87</v>
      </c>
      <c r="D276" s="9"/>
      <c r="E276" s="10" t="s">
        <v>106</v>
      </c>
      <c r="F276" s="10"/>
      <c r="G276" s="10" t="s">
        <v>36</v>
      </c>
      <c r="H276" s="10" t="s">
        <v>87</v>
      </c>
      <c r="I276" s="120"/>
    </row>
    <row r="277" spans="1:9" ht="15" thickBot="1" x14ac:dyDescent="0.4">
      <c r="A277" s="12">
        <f>A242</f>
        <v>0</v>
      </c>
      <c r="B277" s="11">
        <f>B255+B274</f>
        <v>0</v>
      </c>
      <c r="C277" s="12"/>
      <c r="D277" s="68"/>
      <c r="E277" s="192"/>
      <c r="F277" s="192"/>
      <c r="G277" s="12">
        <f>A242</f>
        <v>0</v>
      </c>
      <c r="H277" s="12">
        <f>E256+E275+C277</f>
        <v>0</v>
      </c>
      <c r="I277" s="121"/>
    </row>
    <row r="278" spans="1:9" ht="15" thickBot="1" x14ac:dyDescent="0.4">
      <c r="A278" s="12">
        <f>A245</f>
        <v>0</v>
      </c>
      <c r="B278" s="11">
        <f>B256+B275</f>
        <v>0</v>
      </c>
      <c r="C278" s="12"/>
      <c r="D278" s="68"/>
      <c r="E278" s="192"/>
      <c r="F278" s="192"/>
      <c r="G278" s="194">
        <f>A245</f>
        <v>0</v>
      </c>
      <c r="H278" s="12">
        <f>H256+H275+C278</f>
        <v>0</v>
      </c>
      <c r="I278" s="121"/>
    </row>
    <row r="279" spans="1:9" ht="15" thickBot="1" x14ac:dyDescent="0.4">
      <c r="A279" s="116"/>
      <c r="B279" s="13"/>
      <c r="C279" s="13"/>
      <c r="D279" s="13"/>
      <c r="E279" s="193"/>
      <c r="F279" s="193"/>
      <c r="G279" s="193"/>
      <c r="H279" s="193"/>
      <c r="I279" s="119"/>
    </row>
    <row r="280" spans="1:9" ht="15" thickBot="1" x14ac:dyDescent="0.4"/>
    <row r="281" spans="1:9" ht="16" thickBot="1" x14ac:dyDescent="0.4">
      <c r="A281" s="113" t="s">
        <v>94</v>
      </c>
      <c r="B281" s="19">
        <f>$B$1</f>
        <v>0</v>
      </c>
      <c r="C281" s="57" t="s">
        <v>98</v>
      </c>
      <c r="D281" s="57"/>
      <c r="E281" s="128" t="s">
        <v>99</v>
      </c>
      <c r="F281" s="128" t="s">
        <v>492</v>
      </c>
      <c r="G281" s="128" t="s">
        <v>100</v>
      </c>
      <c r="H281" s="128" t="s">
        <v>101</v>
      </c>
      <c r="I281" s="117" t="s">
        <v>107</v>
      </c>
    </row>
    <row r="282" spans="1:9" ht="15" thickBot="1" x14ac:dyDescent="0.4">
      <c r="A282" s="41"/>
      <c r="C282" s="6"/>
      <c r="E282" s="41"/>
      <c r="F282" s="41"/>
      <c r="G282" s="41">
        <f>E282-F282</f>
        <v>0</v>
      </c>
      <c r="H282" s="41"/>
      <c r="I282" s="41"/>
    </row>
    <row r="283" spans="1:9" x14ac:dyDescent="0.35">
      <c r="A283" s="114"/>
      <c r="I283" s="118"/>
    </row>
    <row r="284" spans="1:9" ht="15" thickBot="1" x14ac:dyDescent="0.4">
      <c r="A284" s="114" t="s">
        <v>94</v>
      </c>
      <c r="C284" t="s">
        <v>98</v>
      </c>
      <c r="E284" s="23" t="s">
        <v>99</v>
      </c>
      <c r="F284" s="23" t="s">
        <v>492</v>
      </c>
      <c r="G284" s="23" t="s">
        <v>100</v>
      </c>
      <c r="H284" s="23" t="s">
        <v>101</v>
      </c>
      <c r="I284" s="118" t="s">
        <v>107</v>
      </c>
    </row>
    <row r="285" spans="1:9" ht="15" thickBot="1" x14ac:dyDescent="0.4">
      <c r="A285" s="41"/>
      <c r="C285" s="6"/>
      <c r="E285" s="41"/>
      <c r="F285" s="41"/>
      <c r="G285" s="41">
        <f>E285-F285</f>
        <v>0</v>
      </c>
      <c r="H285" s="41"/>
      <c r="I285" s="41"/>
    </row>
    <row r="286" spans="1:9" x14ac:dyDescent="0.35">
      <c r="A286" s="114"/>
      <c r="I286" s="118"/>
    </row>
    <row r="287" spans="1:9" x14ac:dyDescent="0.35">
      <c r="A287" s="114"/>
      <c r="I287" s="118"/>
    </row>
    <row r="288" spans="1:9" ht="15" thickBot="1" x14ac:dyDescent="0.4">
      <c r="A288" s="114" t="s">
        <v>94</v>
      </c>
      <c r="C288" t="s">
        <v>98</v>
      </c>
      <c r="E288" s="23" t="s">
        <v>99</v>
      </c>
      <c r="F288" s="23" t="s">
        <v>492</v>
      </c>
      <c r="G288" s="23" t="s">
        <v>100</v>
      </c>
      <c r="H288" s="23" t="s">
        <v>101</v>
      </c>
      <c r="I288" s="118" t="s">
        <v>107</v>
      </c>
    </row>
    <row r="289" spans="1:9" ht="15" thickBot="1" x14ac:dyDescent="0.4">
      <c r="A289" s="41">
        <f>A282</f>
        <v>0</v>
      </c>
      <c r="C289" s="17"/>
      <c r="E289" s="41"/>
      <c r="F289" s="41"/>
      <c r="G289" s="41">
        <f>E289-F289</f>
        <v>0</v>
      </c>
      <c r="H289" s="41"/>
      <c r="I289" s="41"/>
    </row>
    <row r="290" spans="1:9" x14ac:dyDescent="0.35">
      <c r="A290" s="114"/>
      <c r="I290" s="118"/>
    </row>
    <row r="291" spans="1:9" ht="15" thickBot="1" x14ac:dyDescent="0.4">
      <c r="A291" s="114" t="s">
        <v>94</v>
      </c>
      <c r="C291" t="s">
        <v>98</v>
      </c>
      <c r="E291" s="23" t="s">
        <v>99</v>
      </c>
      <c r="F291" s="23" t="s">
        <v>492</v>
      </c>
      <c r="G291" s="23" t="s">
        <v>100</v>
      </c>
      <c r="H291" s="23" t="s">
        <v>101</v>
      </c>
      <c r="I291" s="118" t="s">
        <v>107</v>
      </c>
    </row>
    <row r="292" spans="1:9" ht="15" thickBot="1" x14ac:dyDescent="0.4">
      <c r="A292" s="41">
        <f>A285</f>
        <v>0</v>
      </c>
      <c r="C292" s="6"/>
      <c r="E292" s="41"/>
      <c r="F292" s="41"/>
      <c r="G292" s="41">
        <f>E292-F292</f>
        <v>0</v>
      </c>
      <c r="H292" s="41"/>
      <c r="I292" s="41"/>
    </row>
    <row r="293" spans="1:9" x14ac:dyDescent="0.35">
      <c r="A293" s="114"/>
      <c r="I293" s="118"/>
    </row>
    <row r="294" spans="1:9" ht="15" thickBot="1" x14ac:dyDescent="0.4">
      <c r="A294" s="114"/>
      <c r="B294" t="s">
        <v>102</v>
      </c>
      <c r="C294" s="23" t="s">
        <v>87</v>
      </c>
      <c r="E294" s="23" t="s">
        <v>103</v>
      </c>
      <c r="H294" s="23" t="s">
        <v>103</v>
      </c>
      <c r="I294" s="118"/>
    </row>
    <row r="295" spans="1:9" ht="15" thickBot="1" x14ac:dyDescent="0.4">
      <c r="A295" s="114">
        <f>A282</f>
        <v>0</v>
      </c>
      <c r="B295" s="6">
        <f>G282+G289</f>
        <v>0</v>
      </c>
      <c r="C295" s="8"/>
      <c r="D295" t="s">
        <v>94</v>
      </c>
      <c r="E295" s="41">
        <f>A282</f>
        <v>0</v>
      </c>
      <c r="G295" s="23" t="s">
        <v>94</v>
      </c>
      <c r="H295" s="41">
        <f>A285</f>
        <v>0</v>
      </c>
      <c r="I295" s="118"/>
    </row>
    <row r="296" spans="1:9" ht="15" thickBot="1" x14ac:dyDescent="0.4">
      <c r="A296" s="114">
        <f>A285</f>
        <v>0</v>
      </c>
      <c r="B296" s="6">
        <f>G285+G292</f>
        <v>0</v>
      </c>
      <c r="C296" s="8"/>
      <c r="D296" t="s">
        <v>87</v>
      </c>
      <c r="E296" s="8">
        <f>I282+I289+C295</f>
        <v>0</v>
      </c>
      <c r="G296" s="23" t="s">
        <v>87</v>
      </c>
      <c r="H296" s="8">
        <f>I285+I292+C296</f>
        <v>0</v>
      </c>
      <c r="I296" s="118"/>
    </row>
    <row r="297" spans="1:9" x14ac:dyDescent="0.35">
      <c r="A297" s="114"/>
      <c r="I297" s="118"/>
    </row>
    <row r="298" spans="1:9" x14ac:dyDescent="0.35">
      <c r="A298" s="114"/>
      <c r="I298" s="118"/>
    </row>
    <row r="299" spans="1:9" ht="15" thickBot="1" x14ac:dyDescent="0.4">
      <c r="A299" s="114"/>
      <c r="I299" s="118"/>
    </row>
    <row r="300" spans="1:9" ht="15" thickBot="1" x14ac:dyDescent="0.4">
      <c r="A300" s="113" t="s">
        <v>94</v>
      </c>
      <c r="B300" s="57"/>
      <c r="C300" s="57" t="s">
        <v>98</v>
      </c>
      <c r="D300" s="57"/>
      <c r="E300" s="128" t="s">
        <v>99</v>
      </c>
      <c r="F300" s="128" t="s">
        <v>492</v>
      </c>
      <c r="G300" s="128" t="s">
        <v>100</v>
      </c>
      <c r="H300" s="128" t="s">
        <v>101</v>
      </c>
      <c r="I300" s="117" t="s">
        <v>107</v>
      </c>
    </row>
    <row r="301" spans="1:9" ht="15" thickBot="1" x14ac:dyDescent="0.4">
      <c r="A301" s="41">
        <f>A282</f>
        <v>0</v>
      </c>
      <c r="C301" s="6"/>
      <c r="E301" s="41"/>
      <c r="F301" s="41"/>
      <c r="G301" s="41">
        <f>E301-F301</f>
        <v>0</v>
      </c>
      <c r="H301" s="41"/>
      <c r="I301" s="41"/>
    </row>
    <row r="302" spans="1:9" x14ac:dyDescent="0.35">
      <c r="A302" s="114"/>
      <c r="I302" s="118"/>
    </row>
    <row r="303" spans="1:9" ht="15" thickBot="1" x14ac:dyDescent="0.4">
      <c r="A303" s="114" t="s">
        <v>94</v>
      </c>
      <c r="C303" t="s">
        <v>98</v>
      </c>
      <c r="E303" s="23" t="s">
        <v>99</v>
      </c>
      <c r="F303" s="23" t="s">
        <v>492</v>
      </c>
      <c r="G303" s="23" t="s">
        <v>100</v>
      </c>
      <c r="H303" s="23" t="s">
        <v>101</v>
      </c>
      <c r="I303" s="118" t="s">
        <v>107</v>
      </c>
    </row>
    <row r="304" spans="1:9" ht="15" thickBot="1" x14ac:dyDescent="0.4">
      <c r="A304" s="41">
        <f>A285</f>
        <v>0</v>
      </c>
      <c r="C304" s="6"/>
      <c r="E304" s="41"/>
      <c r="F304" s="41"/>
      <c r="G304" s="41">
        <f>E304-F304</f>
        <v>0</v>
      </c>
      <c r="H304" s="41"/>
      <c r="I304" s="41"/>
    </row>
    <row r="305" spans="1:9" x14ac:dyDescent="0.35">
      <c r="A305" s="114"/>
      <c r="I305" s="118"/>
    </row>
    <row r="306" spans="1:9" x14ac:dyDescent="0.35">
      <c r="A306" s="114"/>
      <c r="I306" s="118"/>
    </row>
    <row r="307" spans="1:9" ht="15" thickBot="1" x14ac:dyDescent="0.4">
      <c r="A307" s="114" t="s">
        <v>94</v>
      </c>
      <c r="C307" t="s">
        <v>98</v>
      </c>
      <c r="E307" s="23" t="s">
        <v>99</v>
      </c>
      <c r="F307" s="23" t="s">
        <v>492</v>
      </c>
      <c r="G307" s="23" t="s">
        <v>100</v>
      </c>
      <c r="H307" s="23" t="s">
        <v>101</v>
      </c>
      <c r="I307" s="118" t="s">
        <v>107</v>
      </c>
    </row>
    <row r="308" spans="1:9" ht="15" thickBot="1" x14ac:dyDescent="0.4">
      <c r="A308" s="41">
        <f>A282</f>
        <v>0</v>
      </c>
      <c r="C308" s="6"/>
      <c r="E308" s="41"/>
      <c r="F308" s="41"/>
      <c r="G308" s="41">
        <f>E308-F308</f>
        <v>0</v>
      </c>
      <c r="H308" s="41"/>
      <c r="I308" s="41"/>
    </row>
    <row r="309" spans="1:9" x14ac:dyDescent="0.35">
      <c r="A309" s="114"/>
      <c r="I309" s="118"/>
    </row>
    <row r="310" spans="1:9" ht="15" thickBot="1" x14ac:dyDescent="0.4">
      <c r="A310" s="114" t="s">
        <v>94</v>
      </c>
      <c r="C310" t="s">
        <v>98</v>
      </c>
      <c r="E310" s="23" t="s">
        <v>99</v>
      </c>
      <c r="F310" s="23" t="s">
        <v>492</v>
      </c>
      <c r="G310" s="23" t="s">
        <v>100</v>
      </c>
      <c r="H310" s="23" t="s">
        <v>101</v>
      </c>
      <c r="I310" s="118" t="s">
        <v>107</v>
      </c>
    </row>
    <row r="311" spans="1:9" ht="15" thickBot="1" x14ac:dyDescent="0.4">
      <c r="A311" s="41">
        <f>A285</f>
        <v>0</v>
      </c>
      <c r="C311" s="6"/>
      <c r="E311" s="41"/>
      <c r="F311" s="41"/>
      <c r="G311" s="41">
        <f>E311-F311</f>
        <v>0</v>
      </c>
      <c r="H311" s="41"/>
      <c r="I311" s="41"/>
    </row>
    <row r="312" spans="1:9" x14ac:dyDescent="0.35">
      <c r="A312" s="114"/>
      <c r="I312" s="118"/>
    </row>
    <row r="313" spans="1:9" ht="15" thickBot="1" x14ac:dyDescent="0.4">
      <c r="A313" s="114"/>
      <c r="B313" t="s">
        <v>102</v>
      </c>
      <c r="C313" s="23" t="s">
        <v>87</v>
      </c>
      <c r="E313" s="23" t="s">
        <v>103</v>
      </c>
      <c r="H313" s="23" t="s">
        <v>103</v>
      </c>
      <c r="I313" s="118"/>
    </row>
    <row r="314" spans="1:9" ht="15" thickBot="1" x14ac:dyDescent="0.4">
      <c r="A314" s="114">
        <f>A301</f>
        <v>0</v>
      </c>
      <c r="B314" s="6">
        <f>G301+G308</f>
        <v>0</v>
      </c>
      <c r="C314" s="8"/>
      <c r="D314" t="s">
        <v>94</v>
      </c>
      <c r="E314" s="41">
        <f>A301</f>
        <v>0</v>
      </c>
      <c r="G314" s="23" t="s">
        <v>94</v>
      </c>
      <c r="H314" s="41">
        <f>A304</f>
        <v>0</v>
      </c>
      <c r="I314" s="118"/>
    </row>
    <row r="315" spans="1:9" ht="15" thickBot="1" x14ac:dyDescent="0.4">
      <c r="A315" s="114">
        <f>A304</f>
        <v>0</v>
      </c>
      <c r="B315" s="6">
        <f>G304+G311</f>
        <v>0</v>
      </c>
      <c r="C315" s="8"/>
      <c r="D315" t="s">
        <v>87</v>
      </c>
      <c r="E315" s="8">
        <f>I301+I308+C314</f>
        <v>0</v>
      </c>
      <c r="G315" s="23" t="s">
        <v>87</v>
      </c>
      <c r="H315" s="8">
        <f>I304+I311+C315</f>
        <v>0</v>
      </c>
      <c r="I315" s="118"/>
    </row>
    <row r="316" spans="1:9" ht="44" thickBot="1" x14ac:dyDescent="0.4">
      <c r="A316" s="115" t="s">
        <v>104</v>
      </c>
      <c r="B316" s="9" t="s">
        <v>105</v>
      </c>
      <c r="C316" s="10" t="s">
        <v>87</v>
      </c>
      <c r="D316" s="9"/>
      <c r="E316" s="10" t="s">
        <v>106</v>
      </c>
      <c r="F316" s="10"/>
      <c r="G316" s="10" t="s">
        <v>36</v>
      </c>
      <c r="H316" s="10" t="s">
        <v>87</v>
      </c>
      <c r="I316" s="120"/>
    </row>
    <row r="317" spans="1:9" ht="15" thickBot="1" x14ac:dyDescent="0.4">
      <c r="A317" s="12">
        <f>A282</f>
        <v>0</v>
      </c>
      <c r="B317" s="11">
        <f>B295+B314</f>
        <v>0</v>
      </c>
      <c r="C317" s="12"/>
      <c r="D317" s="68"/>
      <c r="E317" s="192"/>
      <c r="F317" s="192"/>
      <c r="G317" s="12">
        <f>A282</f>
        <v>0</v>
      </c>
      <c r="H317" s="12">
        <f>E296+E315+C317</f>
        <v>0</v>
      </c>
      <c r="I317" s="121"/>
    </row>
    <row r="318" spans="1:9" ht="15" thickBot="1" x14ac:dyDescent="0.4">
      <c r="A318" s="12">
        <f>A285</f>
        <v>0</v>
      </c>
      <c r="B318" s="11">
        <f>B296+B315</f>
        <v>0</v>
      </c>
      <c r="C318" s="12"/>
      <c r="D318" s="68"/>
      <c r="E318" s="192"/>
      <c r="F318" s="192"/>
      <c r="G318" s="194">
        <f>A285</f>
        <v>0</v>
      </c>
      <c r="H318" s="12">
        <f>H296+H315+C318</f>
        <v>0</v>
      </c>
      <c r="I318" s="121"/>
    </row>
    <row r="319" spans="1:9" ht="15" thickBot="1" x14ac:dyDescent="0.4">
      <c r="A319" s="116"/>
      <c r="B319" s="13"/>
      <c r="C319" s="13"/>
      <c r="D319" s="13"/>
      <c r="E319" s="193"/>
      <c r="F319" s="193"/>
      <c r="G319" s="193"/>
      <c r="H319" s="193"/>
      <c r="I319" s="119"/>
    </row>
  </sheetData>
  <printOptions horizontalCentered="1"/>
  <pageMargins left="0.7" right="0.7" top="0.75" bottom="0.75" header="0.3" footer="0.3"/>
  <pageSetup scale="93" fitToHeight="8" orientation="portrait" r:id="rId1"/>
  <headerFooter>
    <oddFooter>Page &amp;P of &amp;N</oddFooter>
  </headerFooter>
  <rowBreaks count="7" manualBreakCount="7">
    <brk id="40" max="8" man="1"/>
    <brk id="80" max="8" man="1"/>
    <brk id="120" max="8" man="1"/>
    <brk id="160" max="8" man="1"/>
    <brk id="200" max="8" man="1"/>
    <brk id="240" max="8" man="1"/>
    <brk id="28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0d06e4-a44d-42a9-abe2-9bd0f71c347d" origin="userSelected"/>
</file>

<file path=customXml/itemProps1.xml><?xml version="1.0" encoding="utf-8"?>
<ds:datastoreItem xmlns:ds="http://schemas.openxmlformats.org/officeDocument/2006/customXml" ds:itemID="{186DBC54-FEEF-482B-B93F-6E94B8E538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2025 Playoffs</vt:lpstr>
      <vt:lpstr>SCHEDULE 2025</vt:lpstr>
      <vt:lpstr>8-20 Scores</vt:lpstr>
      <vt:lpstr>HANDICAPS</vt:lpstr>
      <vt:lpstr>HANDICAPS 2024</vt:lpstr>
      <vt:lpstr>Cover Sheet</vt:lpstr>
      <vt:lpstr>SUBS</vt:lpstr>
      <vt:lpstr>Team Rank &amp; Flag Prize</vt:lpstr>
      <vt:lpstr>Score form</vt:lpstr>
      <vt:lpstr>SUBS (2024)</vt:lpstr>
      <vt:lpstr>EST HDCP</vt:lpstr>
      <vt:lpstr>ScoreSheet</vt:lpstr>
      <vt:lpstr>Sheet1</vt:lpstr>
      <vt:lpstr>'2025 Playoffs'!Print_Area</vt:lpstr>
      <vt:lpstr>'8-20 Scores'!Print_Area</vt:lpstr>
      <vt:lpstr>'Cover Sheet'!Print_Area</vt:lpstr>
      <vt:lpstr>HANDICAPS!Print_Area</vt:lpstr>
      <vt:lpstr>'HANDICAPS 2024'!Print_Area</vt:lpstr>
      <vt:lpstr>'SCHEDULE 2025'!Print_Area</vt:lpstr>
      <vt:lpstr>'Score form'!Print_Area</vt:lpstr>
      <vt:lpstr>ScoreSheet!Print_Area</vt:lpstr>
      <vt:lpstr>SUBS!Print_Area</vt:lpstr>
      <vt:lpstr>'SUBS (2024)'!Print_Area</vt:lpstr>
      <vt:lpstr>'Team Rank &amp; Flag Prize'!Print_Area</vt:lpstr>
      <vt:lpstr>HANDICAPS!Print_Titles</vt:lpstr>
      <vt:lpstr>'HANDICAPS 2024'!Print_Titles</vt:lpstr>
      <vt:lpstr>SUBS!Print_Titles</vt:lpstr>
      <vt:lpstr>'SUBS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CYNTHIA L.</dc:creator>
  <dc:description>                                                              </dc:description>
  <cp:lastModifiedBy>m.cindy54@yahoo.com</cp:lastModifiedBy>
  <cp:lastPrinted>2025-08-15T22:58:11Z</cp:lastPrinted>
  <dcterms:created xsi:type="dcterms:W3CDTF">2017-09-01T12:52:48Z</dcterms:created>
  <dcterms:modified xsi:type="dcterms:W3CDTF">2025-08-21T15:04:30Z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5a4ff1f5-c404-48ca-9b4c-e58f35df2f20</vt:lpwstr>
  </property>
  <property fmtid="{D5CDD505-2E9C-101B-9397-08002B2CF9AE}" pid="5" name="bjDocumentSecurityLabel">
    <vt:lpwstr>This item has no classification</vt:lpwstr>
  </property>
  <property fmtid="{D5CDD505-2E9C-101B-9397-08002B2CF9AE}" pid="6" name="bjSaver">
    <vt:lpwstr>rpmJIs+gD8AHH/oVwceK5NypX1FpmB7h</vt:lpwstr>
  </property>
  <property fmtid="{D5CDD505-2E9C-101B-9397-08002B2CF9AE}" pid="7" name="bjClsUserRVM">
    <vt:lpwstr>[]</vt:lpwstr>
  </property>
</Properties>
</file>